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503-06363\生産振興係共有\＊＊H29 生産振興係\1 水稲\☆産地交付金\◎提出（協議会→本庁→農政事務所）\290616_提出\遠別町(6月19日終了)\2回目(修正後)\"/>
    </mc:Choice>
  </mc:AlternateContent>
  <bookViews>
    <workbookView xWindow="0" yWindow="0" windowWidth="20490" windowHeight="7770" tabRatio="878"/>
  </bookViews>
  <sheets>
    <sheet name="①総括表" sheetId="11" r:id="rId1"/>
    <sheet name="②戦略枠" sheetId="12" r:id="rId2"/>
    <sheet name="③従来枠" sheetId="18" r:id="rId3"/>
    <sheet name="④追加配分" sheetId="16" r:id="rId4"/>
    <sheet name="⑤調整方法" sheetId="19" r:id="rId5"/>
    <sheet name="⑥追加配分算定" sheetId="22" r:id="rId6"/>
    <sheet name="⑦チェックリスト" sheetId="23" r:id="rId7"/>
    <sheet name="別紙３（個票）麦大豆" sheetId="21" r:id="rId8"/>
    <sheet name="別紙３（個票）加工米" sheetId="25" r:id="rId9"/>
    <sheet name="別紙３（個票）野菜" sheetId="26" r:id="rId10"/>
    <sheet name="別紙３（個票）野菜担い手" sheetId="27" r:id="rId11"/>
    <sheet name="別紙３（個票）地力" sheetId="28" r:id="rId12"/>
    <sheet name="別紙３（個票）そば" sheetId="29" r:id="rId13"/>
    <sheet name="別紙３（個票）耕畜" sheetId="30" r:id="rId14"/>
  </sheets>
  <definedNames>
    <definedName name="_xlnm.Print_Area" localSheetId="0">①総括表!$B$1:$S$19</definedName>
    <definedName name="_xlnm.Print_Area" localSheetId="1">②戦略枠!$B$1:$AE$27</definedName>
    <definedName name="_xlnm.Print_Area" localSheetId="2">③従来枠!$B$1:$AD$24</definedName>
    <definedName name="_xlnm.Print_Area" localSheetId="3">④追加配分!$B$1:$AE$25</definedName>
    <definedName name="_xlnm.Print_Area" localSheetId="4">⑤調整方法!$B$1:$S$13</definedName>
    <definedName name="_xlnm.Print_Area" localSheetId="5">⑥追加配分算定!$A$1:$F$29</definedName>
    <definedName name="_xlnm.Print_Area" localSheetId="6">⑦チェックリスト!$A$1:$I$35</definedName>
    <definedName name="_xlnm.Print_Area" localSheetId="12">'別紙３（個票）そば'!$B$1:$X$18</definedName>
    <definedName name="_xlnm.Print_Area" localSheetId="8">'別紙３（個票）加工米'!$B$1:$X$18</definedName>
    <definedName name="_xlnm.Print_Area" localSheetId="13">'別紙３（個票）耕畜'!$B$1:$X$18</definedName>
    <definedName name="_xlnm.Print_Area" localSheetId="11">'別紙３（個票）地力'!$B$1:$X$18</definedName>
    <definedName name="_xlnm.Print_Area" localSheetId="7">'別紙３（個票）麦大豆'!$B$1:$X$18</definedName>
    <definedName name="_xlnm.Print_Area" localSheetId="9">'別紙３（個票）野菜'!$B$1:$X$18</definedName>
    <definedName name="_xlnm.Print_Area" localSheetId="10">'別紙３（個票）野菜担い手'!$B$1:$X$18</definedName>
    <definedName name="_xlnm.Print_Titles" localSheetId="6">⑦チェックリスト!$4:$6</definedName>
    <definedName name="tmp2011214113935992" localSheetId="1">#REF!</definedName>
    <definedName name="tmp2011214113935992" localSheetId="2">#REF!</definedName>
    <definedName name="tmp2011214113935992" localSheetId="3">#REF!</definedName>
    <definedName name="tmp2011214113935992" localSheetId="4">#REF!</definedName>
    <definedName name="tmp2011214113935992" localSheetId="5">#REF!</definedName>
    <definedName name="tmp2011214113935992" localSheetId="12">#REF!</definedName>
    <definedName name="tmp2011214113935992" localSheetId="8">#REF!</definedName>
    <definedName name="tmp2011214113935992" localSheetId="13">#REF!</definedName>
    <definedName name="tmp2011214113935992" localSheetId="11">#REF!</definedName>
    <definedName name="tmp2011214113935992" localSheetId="7">#REF!</definedName>
    <definedName name="tmp2011214113935992" localSheetId="9">#REF!</definedName>
    <definedName name="tmp2011214113935992" localSheetId="10">#REF!</definedName>
    <definedName name="tmp2011214113935992">#REF!</definedName>
    <definedName name="整理" localSheetId="1">#REF!</definedName>
    <definedName name="整理" localSheetId="2">#REF!</definedName>
    <definedName name="整理" localSheetId="3">#REF!</definedName>
    <definedName name="整理" localSheetId="4">#REF!</definedName>
    <definedName name="整理" localSheetId="5">#REF!</definedName>
    <definedName name="整理" localSheetId="12">#REF!</definedName>
    <definedName name="整理" localSheetId="8">#REF!</definedName>
    <definedName name="整理" localSheetId="13">#REF!</definedName>
    <definedName name="整理" localSheetId="11">#REF!</definedName>
    <definedName name="整理" localSheetId="7">#REF!</definedName>
    <definedName name="整理" localSheetId="9">#REF!</definedName>
    <definedName name="整理" localSheetId="10">#REF!</definedName>
    <definedName name="整理">#REF!</definedName>
    <definedName name="整理１" localSheetId="12">#REF!</definedName>
    <definedName name="整理１" localSheetId="8">#REF!</definedName>
    <definedName name="整理１" localSheetId="13">#REF!</definedName>
    <definedName name="整理１" localSheetId="11">#REF!</definedName>
    <definedName name="整理１" localSheetId="9">#REF!</definedName>
    <definedName name="整理１" localSheetId="10">#REF!</definedName>
    <definedName name="整理１">#REF!</definedName>
  </definedNames>
  <calcPr calcId="152511"/>
</workbook>
</file>

<file path=xl/calcChain.xml><?xml version="1.0" encoding="utf-8"?>
<calcChain xmlns="http://schemas.openxmlformats.org/spreadsheetml/2006/main">
  <c r="O12" i="12" l="1"/>
  <c r="C5" i="30" l="1"/>
  <c r="C5" i="29"/>
  <c r="C5" i="28"/>
  <c r="C5" i="27"/>
  <c r="C5" i="26" l="1"/>
  <c r="C5" i="25" l="1"/>
  <c r="AG24" i="16" l="1"/>
  <c r="AG23" i="16"/>
  <c r="AG25" i="16" s="1"/>
  <c r="J30" i="16"/>
  <c r="K30" i="16"/>
  <c r="L30" i="16"/>
  <c r="M30" i="16"/>
  <c r="N30" i="16"/>
  <c r="O30" i="16"/>
  <c r="P30" i="16"/>
  <c r="Q30" i="16"/>
  <c r="R30" i="16"/>
  <c r="S30" i="16"/>
  <c r="T30" i="16"/>
  <c r="U30" i="16"/>
  <c r="V30" i="16"/>
  <c r="W30" i="16"/>
  <c r="X30" i="16"/>
  <c r="Y30" i="16"/>
  <c r="Z30" i="16"/>
  <c r="AA30" i="16"/>
  <c r="AB30" i="16"/>
  <c r="AC30" i="16"/>
  <c r="J31" i="16"/>
  <c r="K31" i="16"/>
  <c r="L31" i="16"/>
  <c r="M31" i="16"/>
  <c r="N31" i="16"/>
  <c r="O31" i="16"/>
  <c r="P31" i="16"/>
  <c r="Q31" i="16"/>
  <c r="R31" i="16"/>
  <c r="S31" i="16"/>
  <c r="T31" i="16"/>
  <c r="U31" i="16"/>
  <c r="V31" i="16"/>
  <c r="W31" i="16"/>
  <c r="X31" i="16"/>
  <c r="Y31" i="16"/>
  <c r="Z31" i="16"/>
  <c r="AA31" i="16"/>
  <c r="AB31" i="16"/>
  <c r="AC31" i="16"/>
  <c r="J32" i="16"/>
  <c r="K32" i="16"/>
  <c r="L32" i="16"/>
  <c r="M32" i="16"/>
  <c r="N32" i="16"/>
  <c r="O32" i="16"/>
  <c r="P32" i="16"/>
  <c r="Q32" i="16"/>
  <c r="R32" i="16"/>
  <c r="S32" i="16"/>
  <c r="T32" i="16"/>
  <c r="U32" i="16"/>
  <c r="V32" i="16"/>
  <c r="W32" i="16"/>
  <c r="X32" i="16"/>
  <c r="Y32" i="16"/>
  <c r="Z32" i="16"/>
  <c r="AA32" i="16"/>
  <c r="AB32" i="16"/>
  <c r="AC32" i="16"/>
  <c r="J33" i="16"/>
  <c r="K33" i="16"/>
  <c r="L33" i="16"/>
  <c r="M33" i="16"/>
  <c r="N33" i="16"/>
  <c r="O33" i="16"/>
  <c r="P33" i="16"/>
  <c r="Q33" i="16"/>
  <c r="R33" i="16"/>
  <c r="S33" i="16"/>
  <c r="T33" i="16"/>
  <c r="U33" i="16"/>
  <c r="V33" i="16"/>
  <c r="W33" i="16"/>
  <c r="X33" i="16"/>
  <c r="Y33" i="16"/>
  <c r="Z33" i="16"/>
  <c r="AA33" i="16"/>
  <c r="AB33" i="16"/>
  <c r="AC33" i="16"/>
  <c r="I33" i="16"/>
  <c r="I32" i="16"/>
  <c r="I31" i="16"/>
  <c r="I30" i="16"/>
  <c r="AH22" i="16"/>
  <c r="AI22" i="16"/>
  <c r="AJ22" i="16"/>
  <c r="AK22" i="16"/>
  <c r="AL22" i="16"/>
  <c r="AM22" i="16"/>
  <c r="AN22" i="16"/>
  <c r="AO22" i="16"/>
  <c r="AP22" i="16"/>
  <c r="AQ22" i="16"/>
  <c r="AR22" i="16"/>
  <c r="AS22" i="16"/>
  <c r="AT22" i="16"/>
  <c r="AU22" i="16"/>
  <c r="AV22" i="16"/>
  <c r="AW22" i="16"/>
  <c r="AX22" i="16"/>
  <c r="AY22" i="16"/>
  <c r="AZ22" i="16"/>
  <c r="BA22" i="16"/>
  <c r="AH23" i="16"/>
  <c r="AI23" i="16"/>
  <c r="AJ23" i="16"/>
  <c r="AK23" i="16"/>
  <c r="AL23" i="16"/>
  <c r="AM23" i="16"/>
  <c r="AN23" i="16"/>
  <c r="AO23" i="16"/>
  <c r="AP23" i="16"/>
  <c r="AQ23" i="16"/>
  <c r="AR23" i="16"/>
  <c r="AS23" i="16"/>
  <c r="AT23" i="16"/>
  <c r="AU23" i="16"/>
  <c r="AV23" i="16"/>
  <c r="AW23" i="16"/>
  <c r="AX23" i="16"/>
  <c r="AY23" i="16"/>
  <c r="AZ23" i="16"/>
  <c r="BA23" i="16"/>
  <c r="AH24" i="16"/>
  <c r="AI24" i="16"/>
  <c r="AI25" i="16" s="1"/>
  <c r="AJ24" i="16"/>
  <c r="AK24" i="16"/>
  <c r="AK25" i="16" s="1"/>
  <c r="AL24" i="16"/>
  <c r="AM24" i="16"/>
  <c r="AN24" i="16"/>
  <c r="AO24" i="16"/>
  <c r="AP24" i="16"/>
  <c r="AQ24" i="16"/>
  <c r="AQ25" i="16" s="1"/>
  <c r="AR24" i="16"/>
  <c r="AS24" i="16"/>
  <c r="AS25" i="16" s="1"/>
  <c r="AT24" i="16"/>
  <c r="AU24" i="16"/>
  <c r="AV24" i="16"/>
  <c r="AW24" i="16"/>
  <c r="AX24" i="16"/>
  <c r="AY24" i="16"/>
  <c r="AY25" i="16" s="1"/>
  <c r="AZ24" i="16"/>
  <c r="BA24" i="16"/>
  <c r="BA25" i="16" s="1"/>
  <c r="AG22" i="16"/>
  <c r="AX25" i="16"/>
  <c r="AT25" i="16"/>
  <c r="AP25" i="16"/>
  <c r="AL25" i="16"/>
  <c r="AH25" i="16"/>
  <c r="AZ25" i="16"/>
  <c r="AW25" i="16"/>
  <c r="AV25" i="16"/>
  <c r="AU25" i="16"/>
  <c r="AR25" i="16"/>
  <c r="AO25" i="16"/>
  <c r="AM25" i="16"/>
  <c r="AJ25" i="16"/>
  <c r="AG29" i="18"/>
  <c r="AH29" i="18"/>
  <c r="AI29" i="18"/>
  <c r="AJ29" i="18"/>
  <c r="AK29" i="18"/>
  <c r="AL29" i="18"/>
  <c r="AM29" i="18"/>
  <c r="AN29" i="18"/>
  <c r="AO29" i="18"/>
  <c r="AP29" i="18"/>
  <c r="AQ29" i="18"/>
  <c r="AR29" i="18"/>
  <c r="AS29" i="18"/>
  <c r="AT29" i="18"/>
  <c r="AU29" i="18"/>
  <c r="AV29" i="18"/>
  <c r="AW29" i="18"/>
  <c r="AX29" i="18"/>
  <c r="AY29" i="18"/>
  <c r="AZ29" i="18"/>
  <c r="AG30" i="18"/>
  <c r="AH30" i="18"/>
  <c r="AI30" i="18"/>
  <c r="AJ30" i="18"/>
  <c r="AK30" i="18"/>
  <c r="AL30" i="18"/>
  <c r="AM30" i="18"/>
  <c r="AN30" i="18"/>
  <c r="AO30" i="18"/>
  <c r="AP30" i="18"/>
  <c r="AQ30" i="18"/>
  <c r="AR30" i="18"/>
  <c r="AS30" i="18"/>
  <c r="AT30" i="18"/>
  <c r="AU30" i="18"/>
  <c r="AV30" i="18"/>
  <c r="AW30" i="18"/>
  <c r="AX30" i="18"/>
  <c r="AY30" i="18"/>
  <c r="AZ30" i="18"/>
  <c r="AG31" i="18"/>
  <c r="AH31" i="18"/>
  <c r="AI31" i="18"/>
  <c r="AI32" i="18" s="1"/>
  <c r="AJ31" i="18"/>
  <c r="AJ32" i="18" s="1"/>
  <c r="AK31" i="18"/>
  <c r="AL31" i="18"/>
  <c r="AL32" i="18" s="1"/>
  <c r="AM31" i="18"/>
  <c r="AN31" i="18"/>
  <c r="AN32" i="18" s="1"/>
  <c r="AO31" i="18"/>
  <c r="AP31" i="18"/>
  <c r="AP32" i="18" s="1"/>
  <c r="AQ31" i="18"/>
  <c r="AQ32" i="18" s="1"/>
  <c r="AR31" i="18"/>
  <c r="AR32" i="18" s="1"/>
  <c r="AS31" i="18"/>
  <c r="AT31" i="18"/>
  <c r="AT32" i="18" s="1"/>
  <c r="AU31" i="18"/>
  <c r="AV31" i="18"/>
  <c r="AV32" i="18" s="1"/>
  <c r="AW31" i="18"/>
  <c r="AX31" i="18"/>
  <c r="AX32" i="18" s="1"/>
  <c r="AY31" i="18"/>
  <c r="AZ31" i="18"/>
  <c r="AZ32" i="18" s="1"/>
  <c r="AG32" i="18"/>
  <c r="AK32" i="18"/>
  <c r="AM32" i="18"/>
  <c r="AU32" i="18"/>
  <c r="AW32" i="18"/>
  <c r="AF31" i="18"/>
  <c r="AF30" i="18"/>
  <c r="AF29" i="18"/>
  <c r="AG31" i="12"/>
  <c r="AH31" i="12"/>
  <c r="AI31" i="12"/>
  <c r="AJ31" i="12"/>
  <c r="AK31" i="12"/>
  <c r="AL31" i="12"/>
  <c r="AM31" i="12"/>
  <c r="AN31" i="12"/>
  <c r="AO31" i="12"/>
  <c r="AP31" i="12"/>
  <c r="AQ31" i="12"/>
  <c r="AR31" i="12"/>
  <c r="AS31" i="12"/>
  <c r="AT31" i="12"/>
  <c r="AU31" i="12"/>
  <c r="AV31" i="12"/>
  <c r="AW31" i="12"/>
  <c r="AX31" i="12"/>
  <c r="AY31" i="12"/>
  <c r="AZ31" i="12"/>
  <c r="BA31" i="12"/>
  <c r="AH32" i="12"/>
  <c r="AI32" i="12"/>
  <c r="AJ32" i="12"/>
  <c r="AK32" i="12"/>
  <c r="AL32" i="12"/>
  <c r="AM32" i="12"/>
  <c r="AN32" i="12"/>
  <c r="AO32" i="12"/>
  <c r="AP32" i="12"/>
  <c r="AQ32" i="12"/>
  <c r="AR32" i="12"/>
  <c r="AS32" i="12"/>
  <c r="AT32" i="12"/>
  <c r="AU32" i="12"/>
  <c r="AV32" i="12"/>
  <c r="AW32" i="12"/>
  <c r="AX32" i="12"/>
  <c r="AY32" i="12"/>
  <c r="AZ32" i="12"/>
  <c r="BA32" i="12"/>
  <c r="AH33" i="12"/>
  <c r="AI33" i="12"/>
  <c r="AJ33" i="12"/>
  <c r="AK33" i="12"/>
  <c r="AL33" i="12"/>
  <c r="AM33" i="12"/>
  <c r="AN33" i="12"/>
  <c r="AO33" i="12"/>
  <c r="AP33" i="12"/>
  <c r="AQ33" i="12"/>
  <c r="AR33" i="12"/>
  <c r="AS33" i="12"/>
  <c r="AT33" i="12"/>
  <c r="AU33" i="12"/>
  <c r="AV33" i="12"/>
  <c r="AW33" i="12"/>
  <c r="AX33" i="12"/>
  <c r="AY33" i="12"/>
  <c r="AZ33" i="12"/>
  <c r="BA33" i="12"/>
  <c r="AG33" i="12"/>
  <c r="AG32" i="12"/>
  <c r="AH32" i="18" l="1"/>
  <c r="AN25" i="16"/>
  <c r="AS32" i="18"/>
  <c r="AO32" i="18"/>
  <c r="AG34" i="12"/>
  <c r="AY32" i="18"/>
  <c r="AF32" i="18"/>
  <c r="AH34" i="12"/>
  <c r="AL34" i="12"/>
  <c r="AX34" i="12"/>
  <c r="AP34" i="12"/>
  <c r="AJ34" i="12"/>
  <c r="AN34" i="12"/>
  <c r="AR34" i="12"/>
  <c r="AV34" i="12"/>
  <c r="AZ34" i="12"/>
  <c r="AT34" i="12"/>
  <c r="AO34" i="12"/>
  <c r="AW34" i="12"/>
  <c r="AK34" i="12"/>
  <c r="AS34" i="12"/>
  <c r="BA34" i="12"/>
  <c r="AI34" i="12"/>
  <c r="AM34" i="12"/>
  <c r="AQ34" i="12"/>
  <c r="AU34" i="12"/>
  <c r="AY34" i="12"/>
  <c r="BW14" i="16" l="1"/>
  <c r="BV14" i="16"/>
  <c r="AZ14" i="16" s="1"/>
  <c r="BU14" i="16"/>
  <c r="BT14" i="16"/>
  <c r="AX14" i="16" s="1"/>
  <c r="BS14" i="16"/>
  <c r="BR14" i="16"/>
  <c r="AV14" i="16" s="1"/>
  <c r="BQ14" i="16"/>
  <c r="BP14" i="16"/>
  <c r="AT14" i="16" s="1"/>
  <c r="BO14" i="16"/>
  <c r="BN14" i="16"/>
  <c r="AR14" i="16" s="1"/>
  <c r="BM14" i="16"/>
  <c r="BL14" i="16"/>
  <c r="AP14" i="16" s="1"/>
  <c r="BK14" i="16"/>
  <c r="BJ14" i="16"/>
  <c r="AN14" i="16" s="1"/>
  <c r="BI14" i="16"/>
  <c r="BH14" i="16"/>
  <c r="AL14" i="16" s="1"/>
  <c r="BG14" i="16"/>
  <c r="BF14" i="16"/>
  <c r="AJ14" i="16" s="1"/>
  <c r="BE14" i="16"/>
  <c r="BD14" i="16"/>
  <c r="AH14" i="16" s="1"/>
  <c r="BC14" i="16"/>
  <c r="BA14" i="16"/>
  <c r="AY14" i="16"/>
  <c r="AW14" i="16"/>
  <c r="AU14" i="16"/>
  <c r="AS14" i="16"/>
  <c r="AQ14" i="16"/>
  <c r="AO14" i="16"/>
  <c r="AM14" i="16"/>
  <c r="AK14" i="16"/>
  <c r="AI14" i="16"/>
  <c r="AG14" i="16"/>
  <c r="BW13" i="16"/>
  <c r="BV13" i="16"/>
  <c r="AZ13" i="16" s="1"/>
  <c r="BU13" i="16"/>
  <c r="BT13" i="16"/>
  <c r="AX13" i="16" s="1"/>
  <c r="BS13" i="16"/>
  <c r="AW13" i="16" s="1"/>
  <c r="BR13" i="16"/>
  <c r="AV13" i="16" s="1"/>
  <c r="BQ13" i="16"/>
  <c r="BP13" i="16"/>
  <c r="AT13" i="16" s="1"/>
  <c r="BO13" i="16"/>
  <c r="BN13" i="16"/>
  <c r="AR13" i="16" s="1"/>
  <c r="BM13" i="16"/>
  <c r="BL13" i="16"/>
  <c r="AP13" i="16" s="1"/>
  <c r="BK13" i="16"/>
  <c r="BJ13" i="16"/>
  <c r="AN13" i="16" s="1"/>
  <c r="BI13" i="16"/>
  <c r="BH13" i="16"/>
  <c r="AL13" i="16" s="1"/>
  <c r="BG13" i="16"/>
  <c r="BF13" i="16"/>
  <c r="AJ13" i="16" s="1"/>
  <c r="BE13" i="16"/>
  <c r="AI13" i="16" s="1"/>
  <c r="BD13" i="16"/>
  <c r="AH13" i="16" s="1"/>
  <c r="BC13" i="16"/>
  <c r="BA13" i="16"/>
  <c r="AY13" i="16"/>
  <c r="AU13" i="16"/>
  <c r="AS13" i="16"/>
  <c r="AQ13" i="16"/>
  <c r="AO13" i="16"/>
  <c r="AM13" i="16"/>
  <c r="AK13" i="16"/>
  <c r="AG13" i="16"/>
  <c r="BW12" i="16"/>
  <c r="BV12" i="16"/>
  <c r="AZ12" i="16" s="1"/>
  <c r="BU12" i="16"/>
  <c r="BT12" i="16"/>
  <c r="AX12" i="16" s="1"/>
  <c r="BS12" i="16"/>
  <c r="BR12" i="16"/>
  <c r="AV12" i="16" s="1"/>
  <c r="BQ12" i="16"/>
  <c r="BP12" i="16"/>
  <c r="AT12" i="16" s="1"/>
  <c r="BO12" i="16"/>
  <c r="BN12" i="16"/>
  <c r="AR12" i="16" s="1"/>
  <c r="BM12" i="16"/>
  <c r="BL12" i="16"/>
  <c r="AP12" i="16" s="1"/>
  <c r="BK12" i="16"/>
  <c r="BJ12" i="16"/>
  <c r="AN12" i="16" s="1"/>
  <c r="BI12" i="16"/>
  <c r="BH12" i="16"/>
  <c r="AL12" i="16" s="1"/>
  <c r="BG12" i="16"/>
  <c r="BF12" i="16"/>
  <c r="AJ12" i="16" s="1"/>
  <c r="BE12" i="16"/>
  <c r="BD12" i="16"/>
  <c r="AH12" i="16" s="1"/>
  <c r="BC12" i="16"/>
  <c r="BA12" i="16"/>
  <c r="AY12" i="16"/>
  <c r="AW12" i="16"/>
  <c r="AU12" i="16"/>
  <c r="AS12" i="16"/>
  <c r="AQ12" i="16"/>
  <c r="AO12" i="16"/>
  <c r="AM12" i="16"/>
  <c r="AK12" i="16"/>
  <c r="AI12" i="16"/>
  <c r="AG12" i="16"/>
  <c r="BW11" i="16"/>
  <c r="BV11" i="16"/>
  <c r="AZ11" i="16" s="1"/>
  <c r="BU11" i="16"/>
  <c r="BT11" i="16"/>
  <c r="AX11" i="16" s="1"/>
  <c r="BS11" i="16"/>
  <c r="BR11" i="16"/>
  <c r="AV11" i="16" s="1"/>
  <c r="BQ11" i="16"/>
  <c r="BP11" i="16"/>
  <c r="AT11" i="16" s="1"/>
  <c r="BO11" i="16"/>
  <c r="BN11" i="16"/>
  <c r="AR11" i="16" s="1"/>
  <c r="BM11" i="16"/>
  <c r="BL11" i="16"/>
  <c r="AP11" i="16" s="1"/>
  <c r="BK11" i="16"/>
  <c r="BJ11" i="16"/>
  <c r="AN11" i="16" s="1"/>
  <c r="BI11" i="16"/>
  <c r="BH11" i="16"/>
  <c r="AL11" i="16" s="1"/>
  <c r="BG11" i="16"/>
  <c r="BF11" i="16"/>
  <c r="AJ11" i="16" s="1"/>
  <c r="BE11" i="16"/>
  <c r="BD11" i="16"/>
  <c r="AH11" i="16" s="1"/>
  <c r="BC11" i="16"/>
  <c r="BA11" i="16"/>
  <c r="AY11" i="16"/>
  <c r="AW11" i="16"/>
  <c r="AU11" i="16"/>
  <c r="AS11" i="16"/>
  <c r="AQ11" i="16"/>
  <c r="AO11" i="16"/>
  <c r="AM11" i="16"/>
  <c r="AK11" i="16"/>
  <c r="AI11" i="16"/>
  <c r="AG11" i="16"/>
  <c r="BW10" i="16"/>
  <c r="BV10" i="16"/>
  <c r="AZ10" i="16" s="1"/>
  <c r="BU10" i="16"/>
  <c r="BT10" i="16"/>
  <c r="AX10" i="16" s="1"/>
  <c r="BS10" i="16"/>
  <c r="AW10" i="16" s="1"/>
  <c r="BR10" i="16"/>
  <c r="AV10" i="16" s="1"/>
  <c r="BQ10" i="16"/>
  <c r="BP10" i="16"/>
  <c r="AT10" i="16" s="1"/>
  <c r="BO10" i="16"/>
  <c r="BN10" i="16"/>
  <c r="AR10" i="16" s="1"/>
  <c r="BM10" i="16"/>
  <c r="BL10" i="16"/>
  <c r="AP10" i="16" s="1"/>
  <c r="BK10" i="16"/>
  <c r="BJ10" i="16"/>
  <c r="AN10" i="16" s="1"/>
  <c r="BI10" i="16"/>
  <c r="BH10" i="16"/>
  <c r="AL10" i="16" s="1"/>
  <c r="BG10" i="16"/>
  <c r="BF10" i="16"/>
  <c r="AJ10" i="16" s="1"/>
  <c r="BE10" i="16"/>
  <c r="BD10" i="16"/>
  <c r="AH10" i="16" s="1"/>
  <c r="BC10" i="16"/>
  <c r="BA10" i="16"/>
  <c r="AY10" i="16"/>
  <c r="AU10" i="16"/>
  <c r="AS10" i="16"/>
  <c r="AQ10" i="16"/>
  <c r="AO10" i="16"/>
  <c r="AM10" i="16"/>
  <c r="AK10" i="16"/>
  <c r="AI10" i="16"/>
  <c r="AG10" i="16"/>
  <c r="BW9" i="16"/>
  <c r="BV9" i="16"/>
  <c r="AZ9" i="16" s="1"/>
  <c r="BU9" i="16"/>
  <c r="BT9" i="16"/>
  <c r="AX9" i="16" s="1"/>
  <c r="BS9" i="16"/>
  <c r="BR9" i="16"/>
  <c r="AV9" i="16" s="1"/>
  <c r="BQ9" i="16"/>
  <c r="BP9" i="16"/>
  <c r="AT9" i="16" s="1"/>
  <c r="BO9" i="16"/>
  <c r="BN9" i="16"/>
  <c r="AR9" i="16" s="1"/>
  <c r="BM9" i="16"/>
  <c r="BL9" i="16"/>
  <c r="AP9" i="16" s="1"/>
  <c r="BK9" i="16"/>
  <c r="BJ9" i="16"/>
  <c r="AN9" i="16" s="1"/>
  <c r="BI9" i="16"/>
  <c r="BH9" i="16"/>
  <c r="AL9" i="16" s="1"/>
  <c r="BG9" i="16"/>
  <c r="BF9" i="16"/>
  <c r="AJ9" i="16" s="1"/>
  <c r="BE9" i="16"/>
  <c r="AI9" i="16" s="1"/>
  <c r="BD9" i="16"/>
  <c r="AH9" i="16" s="1"/>
  <c r="BC9" i="16"/>
  <c r="BA9" i="16"/>
  <c r="AY9" i="16"/>
  <c r="AW9" i="16"/>
  <c r="AU9" i="16"/>
  <c r="AS9" i="16"/>
  <c r="AQ9" i="16"/>
  <c r="AO9" i="16"/>
  <c r="AM9" i="16"/>
  <c r="AK9" i="16"/>
  <c r="AG9" i="16"/>
  <c r="BW8" i="16"/>
  <c r="BV8" i="16"/>
  <c r="AZ8" i="16" s="1"/>
  <c r="BU8" i="16"/>
  <c r="BT8" i="16"/>
  <c r="AX8" i="16" s="1"/>
  <c r="BS8" i="16"/>
  <c r="BR8" i="16"/>
  <c r="AV8" i="16" s="1"/>
  <c r="BQ8" i="16"/>
  <c r="BP8" i="16"/>
  <c r="AT8" i="16" s="1"/>
  <c r="BO8" i="16"/>
  <c r="BN8" i="16"/>
  <c r="AR8" i="16" s="1"/>
  <c r="BM8" i="16"/>
  <c r="BL8" i="16"/>
  <c r="AP8" i="16" s="1"/>
  <c r="BK8" i="16"/>
  <c r="BJ8" i="16"/>
  <c r="AN8" i="16" s="1"/>
  <c r="BI8" i="16"/>
  <c r="BH8" i="16"/>
  <c r="AL8" i="16" s="1"/>
  <c r="BG8" i="16"/>
  <c r="BF8" i="16"/>
  <c r="AJ8" i="16" s="1"/>
  <c r="BE8" i="16"/>
  <c r="BD8" i="16"/>
  <c r="AH8" i="16" s="1"/>
  <c r="BC8" i="16"/>
  <c r="BA8" i="16"/>
  <c r="AY8" i="16"/>
  <c r="AW8" i="16"/>
  <c r="AU8" i="16"/>
  <c r="AS8" i="16"/>
  <c r="AQ8" i="16"/>
  <c r="AO8" i="16"/>
  <c r="AM8" i="16"/>
  <c r="AK8" i="16"/>
  <c r="AI8" i="16"/>
  <c r="AG8" i="16"/>
  <c r="BW22" i="12"/>
  <c r="BA22" i="12" s="1"/>
  <c r="BV22" i="12"/>
  <c r="AZ22" i="12" s="1"/>
  <c r="BU22" i="12"/>
  <c r="AY22" i="12" s="1"/>
  <c r="BT22" i="12"/>
  <c r="AX22" i="12" s="1"/>
  <c r="BS22" i="12"/>
  <c r="AW22" i="12" s="1"/>
  <c r="BR22" i="12"/>
  <c r="AV22" i="12" s="1"/>
  <c r="BQ22" i="12"/>
  <c r="AU22" i="12" s="1"/>
  <c r="BP22" i="12"/>
  <c r="AT22" i="12" s="1"/>
  <c r="BO22" i="12"/>
  <c r="AS22" i="12" s="1"/>
  <c r="BN22" i="12"/>
  <c r="AR22" i="12" s="1"/>
  <c r="BM22" i="12"/>
  <c r="AQ22" i="12" s="1"/>
  <c r="BL22" i="12"/>
  <c r="AP22" i="12" s="1"/>
  <c r="BK22" i="12"/>
  <c r="AO22" i="12" s="1"/>
  <c r="BJ22" i="12"/>
  <c r="AN22" i="12" s="1"/>
  <c r="BI22" i="12"/>
  <c r="AM22" i="12" s="1"/>
  <c r="BH22" i="12"/>
  <c r="AL22" i="12" s="1"/>
  <c r="BG22" i="12"/>
  <c r="AK22" i="12" s="1"/>
  <c r="BF22" i="12"/>
  <c r="AJ22" i="12" s="1"/>
  <c r="BE22" i="12"/>
  <c r="AI22" i="12" s="1"/>
  <c r="BD22" i="12"/>
  <c r="AH22" i="12" s="1"/>
  <c r="BC22" i="12"/>
  <c r="AG22" i="12" s="1"/>
  <c r="BW21" i="12"/>
  <c r="BA21" i="12" s="1"/>
  <c r="BV21" i="12"/>
  <c r="AZ21" i="12" s="1"/>
  <c r="BU21" i="12"/>
  <c r="AY21" i="12" s="1"/>
  <c r="BT21" i="12"/>
  <c r="AX21" i="12" s="1"/>
  <c r="BS21" i="12"/>
  <c r="AW21" i="12" s="1"/>
  <c r="BR21" i="12"/>
  <c r="AV21" i="12" s="1"/>
  <c r="BQ21" i="12"/>
  <c r="AU21" i="12" s="1"/>
  <c r="BP21" i="12"/>
  <c r="AT21" i="12" s="1"/>
  <c r="BO21" i="12"/>
  <c r="AS21" i="12" s="1"/>
  <c r="BN21" i="12"/>
  <c r="AR21" i="12" s="1"/>
  <c r="BM21" i="12"/>
  <c r="AQ21" i="12" s="1"/>
  <c r="BL21" i="12"/>
  <c r="AP21" i="12" s="1"/>
  <c r="BK21" i="12"/>
  <c r="AO21" i="12" s="1"/>
  <c r="BJ21" i="12"/>
  <c r="AN21" i="12" s="1"/>
  <c r="BI21" i="12"/>
  <c r="AM21" i="12" s="1"/>
  <c r="BH21" i="12"/>
  <c r="AL21" i="12" s="1"/>
  <c r="BG21" i="12"/>
  <c r="AK21" i="12" s="1"/>
  <c r="BF21" i="12"/>
  <c r="AJ21" i="12" s="1"/>
  <c r="BE21" i="12"/>
  <c r="AI21" i="12" s="1"/>
  <c r="BD21" i="12"/>
  <c r="AH21" i="12" s="1"/>
  <c r="BC21" i="12"/>
  <c r="AG21" i="12" s="1"/>
  <c r="BW20" i="12"/>
  <c r="BV20" i="12"/>
  <c r="AZ20" i="12" s="1"/>
  <c r="BU20" i="12"/>
  <c r="BT20" i="12"/>
  <c r="AX20" i="12" s="1"/>
  <c r="BS20" i="12"/>
  <c r="AW20" i="12" s="1"/>
  <c r="BR20" i="12"/>
  <c r="AV20" i="12" s="1"/>
  <c r="BQ20" i="12"/>
  <c r="AU20" i="12" s="1"/>
  <c r="BP20" i="12"/>
  <c r="AT20" i="12" s="1"/>
  <c r="BO20" i="12"/>
  <c r="AS20" i="12" s="1"/>
  <c r="BN20" i="12"/>
  <c r="AR20" i="12" s="1"/>
  <c r="BM20" i="12"/>
  <c r="AQ20" i="12" s="1"/>
  <c r="BL20" i="12"/>
  <c r="AP20" i="12" s="1"/>
  <c r="BK20" i="12"/>
  <c r="AO20" i="12" s="1"/>
  <c r="BJ20" i="12"/>
  <c r="AN20" i="12" s="1"/>
  <c r="BI20" i="12"/>
  <c r="AM20" i="12" s="1"/>
  <c r="BH20" i="12"/>
  <c r="AL20" i="12" s="1"/>
  <c r="BG20" i="12"/>
  <c r="AK20" i="12" s="1"/>
  <c r="BF20" i="12"/>
  <c r="AJ20" i="12" s="1"/>
  <c r="BE20" i="12"/>
  <c r="AI20" i="12" s="1"/>
  <c r="BD20" i="12"/>
  <c r="AH20" i="12" s="1"/>
  <c r="BC20" i="12"/>
  <c r="AG20" i="12" s="1"/>
  <c r="BA20" i="12"/>
  <c r="AY20" i="12"/>
  <c r="BW19" i="12"/>
  <c r="BA19" i="12" s="1"/>
  <c r="BV19" i="12"/>
  <c r="AZ19" i="12" s="1"/>
  <c r="BU19" i="12"/>
  <c r="AY19" i="12" s="1"/>
  <c r="BT19" i="12"/>
  <c r="AX19" i="12" s="1"/>
  <c r="BS19" i="12"/>
  <c r="AW19" i="12" s="1"/>
  <c r="BR19" i="12"/>
  <c r="AV19" i="12" s="1"/>
  <c r="BQ19" i="12"/>
  <c r="AU19" i="12" s="1"/>
  <c r="BP19" i="12"/>
  <c r="AT19" i="12" s="1"/>
  <c r="BO19" i="12"/>
  <c r="AS19" i="12" s="1"/>
  <c r="BN19" i="12"/>
  <c r="AR19" i="12" s="1"/>
  <c r="BM19" i="12"/>
  <c r="AQ19" i="12" s="1"/>
  <c r="BL19" i="12"/>
  <c r="AP19" i="12" s="1"/>
  <c r="BK19" i="12"/>
  <c r="AO19" i="12" s="1"/>
  <c r="BJ19" i="12"/>
  <c r="AN19" i="12" s="1"/>
  <c r="BI19" i="12"/>
  <c r="AM19" i="12" s="1"/>
  <c r="BH19" i="12"/>
  <c r="AL19" i="12" s="1"/>
  <c r="BG19" i="12"/>
  <c r="AK19" i="12" s="1"/>
  <c r="BF19" i="12"/>
  <c r="AJ19" i="12" s="1"/>
  <c r="BE19" i="12"/>
  <c r="AI19" i="12" s="1"/>
  <c r="BD19" i="12"/>
  <c r="AH19" i="12" s="1"/>
  <c r="BC19" i="12"/>
  <c r="AG19" i="12" s="1"/>
  <c r="BW18" i="12"/>
  <c r="BA18" i="12" s="1"/>
  <c r="BV18" i="12"/>
  <c r="AZ18" i="12" s="1"/>
  <c r="BU18" i="12"/>
  <c r="AY18" i="12" s="1"/>
  <c r="BT18" i="12"/>
  <c r="AX18" i="12" s="1"/>
  <c r="BS18" i="12"/>
  <c r="AW18" i="12" s="1"/>
  <c r="BR18" i="12"/>
  <c r="AV18" i="12" s="1"/>
  <c r="BQ18" i="12"/>
  <c r="AU18" i="12" s="1"/>
  <c r="BP18" i="12"/>
  <c r="AT18" i="12" s="1"/>
  <c r="BO18" i="12"/>
  <c r="AS18" i="12" s="1"/>
  <c r="BN18" i="12"/>
  <c r="AR18" i="12" s="1"/>
  <c r="BM18" i="12"/>
  <c r="AQ18" i="12" s="1"/>
  <c r="BL18" i="12"/>
  <c r="AP18" i="12" s="1"/>
  <c r="BK18" i="12"/>
  <c r="AO18" i="12" s="1"/>
  <c r="BJ18" i="12"/>
  <c r="AN18" i="12" s="1"/>
  <c r="BI18" i="12"/>
  <c r="AM18" i="12" s="1"/>
  <c r="BH18" i="12"/>
  <c r="AL18" i="12" s="1"/>
  <c r="BG18" i="12"/>
  <c r="AK18" i="12" s="1"/>
  <c r="BF18" i="12"/>
  <c r="AJ18" i="12" s="1"/>
  <c r="BE18" i="12"/>
  <c r="AI18" i="12" s="1"/>
  <c r="BD18" i="12"/>
  <c r="AH18" i="12" s="1"/>
  <c r="BC18" i="12"/>
  <c r="AG18" i="12" s="1"/>
  <c r="BW17" i="12"/>
  <c r="BA17" i="12" s="1"/>
  <c r="BV17" i="12"/>
  <c r="AZ17" i="12" s="1"/>
  <c r="BU17" i="12"/>
  <c r="AY17" i="12" s="1"/>
  <c r="BT17" i="12"/>
  <c r="AX17" i="12" s="1"/>
  <c r="BS17" i="12"/>
  <c r="AW17" i="12" s="1"/>
  <c r="BR17" i="12"/>
  <c r="AV17" i="12" s="1"/>
  <c r="BQ17" i="12"/>
  <c r="AU17" i="12" s="1"/>
  <c r="BP17" i="12"/>
  <c r="AT17" i="12" s="1"/>
  <c r="BO17" i="12"/>
  <c r="AS17" i="12" s="1"/>
  <c r="BN17" i="12"/>
  <c r="AR17" i="12" s="1"/>
  <c r="BM17" i="12"/>
  <c r="AQ17" i="12" s="1"/>
  <c r="BL17" i="12"/>
  <c r="AP17" i="12" s="1"/>
  <c r="BK17" i="12"/>
  <c r="AO17" i="12" s="1"/>
  <c r="BJ17" i="12"/>
  <c r="AN17" i="12" s="1"/>
  <c r="BI17" i="12"/>
  <c r="AM17" i="12" s="1"/>
  <c r="BH17" i="12"/>
  <c r="AL17" i="12" s="1"/>
  <c r="BG17" i="12"/>
  <c r="AK17" i="12" s="1"/>
  <c r="BF17" i="12"/>
  <c r="AJ17" i="12" s="1"/>
  <c r="BE17" i="12"/>
  <c r="AI17" i="12" s="1"/>
  <c r="BD17" i="12"/>
  <c r="AH17" i="12" s="1"/>
  <c r="BC17" i="12"/>
  <c r="AG17" i="12" s="1"/>
  <c r="BW16" i="12"/>
  <c r="BA16" i="12" s="1"/>
  <c r="BV16" i="12"/>
  <c r="AZ16" i="12" s="1"/>
  <c r="BU16" i="12"/>
  <c r="AY16" i="12" s="1"/>
  <c r="BT16" i="12"/>
  <c r="AX16" i="12" s="1"/>
  <c r="BS16" i="12"/>
  <c r="AW16" i="12" s="1"/>
  <c r="BR16" i="12"/>
  <c r="AV16" i="12" s="1"/>
  <c r="BQ16" i="12"/>
  <c r="AU16" i="12" s="1"/>
  <c r="BP16" i="12"/>
  <c r="AT16" i="12" s="1"/>
  <c r="BO16" i="12"/>
  <c r="AS16" i="12" s="1"/>
  <c r="BN16" i="12"/>
  <c r="AR16" i="12" s="1"/>
  <c r="BM16" i="12"/>
  <c r="AQ16" i="12" s="1"/>
  <c r="BL16" i="12"/>
  <c r="AP16" i="12" s="1"/>
  <c r="BK16" i="12"/>
  <c r="AO16" i="12" s="1"/>
  <c r="BJ16" i="12"/>
  <c r="AN16" i="12" s="1"/>
  <c r="BI16" i="12"/>
  <c r="AM16" i="12" s="1"/>
  <c r="BH16" i="12"/>
  <c r="AL16" i="12" s="1"/>
  <c r="BG16" i="12"/>
  <c r="AK16" i="12" s="1"/>
  <c r="BF16" i="12"/>
  <c r="AJ16" i="12" s="1"/>
  <c r="BE16" i="12"/>
  <c r="AI16" i="12" s="1"/>
  <c r="BD16" i="12"/>
  <c r="AH16" i="12" s="1"/>
  <c r="BC16" i="12"/>
  <c r="AG16" i="12" s="1"/>
  <c r="BW15" i="12"/>
  <c r="BA15" i="12" s="1"/>
  <c r="BV15" i="12"/>
  <c r="AZ15" i="12" s="1"/>
  <c r="BU15" i="12"/>
  <c r="AY15" i="12" s="1"/>
  <c r="BT15" i="12"/>
  <c r="AX15" i="12" s="1"/>
  <c r="BS15" i="12"/>
  <c r="AW15" i="12" s="1"/>
  <c r="BR15" i="12"/>
  <c r="AV15" i="12" s="1"/>
  <c r="BQ15" i="12"/>
  <c r="AU15" i="12" s="1"/>
  <c r="BP15" i="12"/>
  <c r="AT15" i="12" s="1"/>
  <c r="BO15" i="12"/>
  <c r="AS15" i="12" s="1"/>
  <c r="BN15" i="12"/>
  <c r="AR15" i="12" s="1"/>
  <c r="BM15" i="12"/>
  <c r="AQ15" i="12" s="1"/>
  <c r="BL15" i="12"/>
  <c r="AP15" i="12" s="1"/>
  <c r="BK15" i="12"/>
  <c r="AO15" i="12" s="1"/>
  <c r="BJ15" i="12"/>
  <c r="AN15" i="12" s="1"/>
  <c r="BI15" i="12"/>
  <c r="AM15" i="12" s="1"/>
  <c r="BH15" i="12"/>
  <c r="AL15" i="12" s="1"/>
  <c r="BG15" i="12"/>
  <c r="AK15" i="12" s="1"/>
  <c r="BF15" i="12"/>
  <c r="AJ15" i="12" s="1"/>
  <c r="BE15" i="12"/>
  <c r="AI15" i="12" s="1"/>
  <c r="BD15" i="12"/>
  <c r="AH15" i="12" s="1"/>
  <c r="BC15" i="12"/>
  <c r="AG15" i="12" s="1"/>
  <c r="BW14" i="12"/>
  <c r="BA14" i="12" s="1"/>
  <c r="BV14" i="12"/>
  <c r="AZ14" i="12" s="1"/>
  <c r="BU14" i="12"/>
  <c r="AY14" i="12" s="1"/>
  <c r="BT14" i="12"/>
  <c r="AX14" i="12" s="1"/>
  <c r="BS14" i="12"/>
  <c r="AW14" i="12" s="1"/>
  <c r="BR14" i="12"/>
  <c r="AV14" i="12" s="1"/>
  <c r="BQ14" i="12"/>
  <c r="AU14" i="12" s="1"/>
  <c r="BP14" i="12"/>
  <c r="AT14" i="12" s="1"/>
  <c r="BO14" i="12"/>
  <c r="AS14" i="12" s="1"/>
  <c r="BN14" i="12"/>
  <c r="AR14" i="12" s="1"/>
  <c r="BM14" i="12"/>
  <c r="AQ14" i="12" s="1"/>
  <c r="BL14" i="12"/>
  <c r="AP14" i="12" s="1"/>
  <c r="BK14" i="12"/>
  <c r="AO14" i="12" s="1"/>
  <c r="BJ14" i="12"/>
  <c r="AN14" i="12" s="1"/>
  <c r="BI14" i="12"/>
  <c r="AM14" i="12" s="1"/>
  <c r="BH14" i="12"/>
  <c r="AL14" i="12" s="1"/>
  <c r="BG14" i="12"/>
  <c r="AK14" i="12" s="1"/>
  <c r="BF14" i="12"/>
  <c r="AJ14" i="12" s="1"/>
  <c r="BE14" i="12"/>
  <c r="AI14" i="12" s="1"/>
  <c r="BD14" i="12"/>
  <c r="AH14" i="12" s="1"/>
  <c r="BC14" i="12"/>
  <c r="AG14" i="12" s="1"/>
  <c r="BW13" i="12"/>
  <c r="BA13" i="12" s="1"/>
  <c r="BV13" i="12"/>
  <c r="BU13" i="12"/>
  <c r="AY13" i="12" s="1"/>
  <c r="BT13" i="12"/>
  <c r="AX13" i="12" s="1"/>
  <c r="BS13" i="12"/>
  <c r="AW13" i="12" s="1"/>
  <c r="BR13" i="12"/>
  <c r="AV13" i="12" s="1"/>
  <c r="BQ13" i="12"/>
  <c r="AU13" i="12" s="1"/>
  <c r="BP13" i="12"/>
  <c r="AT13" i="12" s="1"/>
  <c r="BO13" i="12"/>
  <c r="AS13" i="12" s="1"/>
  <c r="BN13" i="12"/>
  <c r="AR13" i="12" s="1"/>
  <c r="BM13" i="12"/>
  <c r="AQ13" i="12" s="1"/>
  <c r="BL13" i="12"/>
  <c r="AP13" i="12" s="1"/>
  <c r="BK13" i="12"/>
  <c r="AO13" i="12" s="1"/>
  <c r="BJ13" i="12"/>
  <c r="AN13" i="12" s="1"/>
  <c r="BI13" i="12"/>
  <c r="AM13" i="12" s="1"/>
  <c r="BH13" i="12"/>
  <c r="AL13" i="12" s="1"/>
  <c r="BG13" i="12"/>
  <c r="AK13" i="12" s="1"/>
  <c r="BF13" i="12"/>
  <c r="AJ13" i="12" s="1"/>
  <c r="BE13" i="12"/>
  <c r="AI13" i="12" s="1"/>
  <c r="BD13" i="12"/>
  <c r="AH13" i="12" s="1"/>
  <c r="BC13" i="12"/>
  <c r="AG13" i="12" s="1"/>
  <c r="AZ13" i="12"/>
  <c r="BW12" i="12"/>
  <c r="BA12" i="12" s="1"/>
  <c r="BV12" i="12"/>
  <c r="BU12" i="12"/>
  <c r="AY12" i="12" s="1"/>
  <c r="BT12" i="12"/>
  <c r="AX12" i="12" s="1"/>
  <c r="BS12" i="12"/>
  <c r="AW12" i="12" s="1"/>
  <c r="BR12" i="12"/>
  <c r="AV12" i="12" s="1"/>
  <c r="BQ12" i="12"/>
  <c r="AU12" i="12" s="1"/>
  <c r="BP12" i="12"/>
  <c r="AT12" i="12" s="1"/>
  <c r="BO12" i="12"/>
  <c r="AS12" i="12" s="1"/>
  <c r="BN12" i="12"/>
  <c r="AR12" i="12" s="1"/>
  <c r="BM12" i="12"/>
  <c r="AQ12" i="12" s="1"/>
  <c r="BL12" i="12"/>
  <c r="AP12" i="12" s="1"/>
  <c r="BK12" i="12"/>
  <c r="AO12" i="12" s="1"/>
  <c r="BJ12" i="12"/>
  <c r="AN12" i="12" s="1"/>
  <c r="BI12" i="12"/>
  <c r="AM12" i="12" s="1"/>
  <c r="BH12" i="12"/>
  <c r="AL12" i="12" s="1"/>
  <c r="BG12" i="12"/>
  <c r="AK12" i="12" s="1"/>
  <c r="BF12" i="12"/>
  <c r="AJ12" i="12" s="1"/>
  <c r="BE12" i="12"/>
  <c r="AI12" i="12" s="1"/>
  <c r="BD12" i="12"/>
  <c r="AH12" i="12" s="1"/>
  <c r="BC12" i="12"/>
  <c r="AG12" i="12" s="1"/>
  <c r="AZ12" i="12"/>
  <c r="BW11" i="12"/>
  <c r="BA11" i="12" s="1"/>
  <c r="BV11" i="12"/>
  <c r="BU11" i="12"/>
  <c r="AY11" i="12" s="1"/>
  <c r="BT11" i="12"/>
  <c r="AX11" i="12" s="1"/>
  <c r="BS11" i="12"/>
  <c r="AW11" i="12" s="1"/>
  <c r="BR11" i="12"/>
  <c r="AV11" i="12" s="1"/>
  <c r="BQ11" i="12"/>
  <c r="AU11" i="12" s="1"/>
  <c r="BP11" i="12"/>
  <c r="AT11" i="12" s="1"/>
  <c r="BO11" i="12"/>
  <c r="AS11" i="12" s="1"/>
  <c r="BN11" i="12"/>
  <c r="AR11" i="12" s="1"/>
  <c r="BM11" i="12"/>
  <c r="AQ11" i="12" s="1"/>
  <c r="BL11" i="12"/>
  <c r="AP11" i="12" s="1"/>
  <c r="BK11" i="12"/>
  <c r="AO11" i="12" s="1"/>
  <c r="BJ11" i="12"/>
  <c r="AN11" i="12" s="1"/>
  <c r="BI11" i="12"/>
  <c r="AM11" i="12" s="1"/>
  <c r="BH11" i="12"/>
  <c r="AL11" i="12" s="1"/>
  <c r="BG11" i="12"/>
  <c r="AK11" i="12" s="1"/>
  <c r="BF11" i="12"/>
  <c r="AJ11" i="12" s="1"/>
  <c r="BE11" i="12"/>
  <c r="AI11" i="12" s="1"/>
  <c r="BD11" i="12"/>
  <c r="AH11" i="12" s="1"/>
  <c r="BC11" i="12"/>
  <c r="AG11" i="12" s="1"/>
  <c r="AZ11" i="12"/>
  <c r="AV20" i="18" l="1"/>
  <c r="AR20" i="18"/>
  <c r="AN20" i="18"/>
  <c r="AW19" i="18"/>
  <c r="AG19" i="18"/>
  <c r="AX18" i="18"/>
  <c r="AT18" i="18"/>
  <c r="AL18" i="18"/>
  <c r="AH18" i="18"/>
  <c r="AY17" i="18"/>
  <c r="AQ17" i="18"/>
  <c r="AM17" i="18"/>
  <c r="AI17" i="18"/>
  <c r="AV16" i="18"/>
  <c r="AR16" i="18"/>
  <c r="AN16" i="18"/>
  <c r="AW15" i="18"/>
  <c r="AM15" i="18"/>
  <c r="AR14" i="18"/>
  <c r="AS13" i="18"/>
  <c r="AX12" i="18"/>
  <c r="BV20" i="18"/>
  <c r="AZ20" i="18" s="1"/>
  <c r="BU20" i="18"/>
  <c r="AY20" i="18" s="1"/>
  <c r="BT20" i="18"/>
  <c r="AX20" i="18" s="1"/>
  <c r="BS20" i="18"/>
  <c r="AW20" i="18" s="1"/>
  <c r="BR20" i="18"/>
  <c r="BQ20" i="18"/>
  <c r="AU20" i="18" s="1"/>
  <c r="BP20" i="18"/>
  <c r="AT20" i="18" s="1"/>
  <c r="BO20" i="18"/>
  <c r="AS20" i="18" s="1"/>
  <c r="BN20" i="18"/>
  <c r="BM20" i="18"/>
  <c r="AQ20" i="18" s="1"/>
  <c r="BL20" i="18"/>
  <c r="AP20" i="18" s="1"/>
  <c r="BK20" i="18"/>
  <c r="AO20" i="18" s="1"/>
  <c r="BJ20" i="18"/>
  <c r="BI20" i="18"/>
  <c r="AM20" i="18" s="1"/>
  <c r="BH20" i="18"/>
  <c r="AL20" i="18" s="1"/>
  <c r="BG20" i="18"/>
  <c r="AK20" i="18" s="1"/>
  <c r="BF20" i="18"/>
  <c r="AJ20" i="18" s="1"/>
  <c r="BE20" i="18"/>
  <c r="AI20" i="18" s="1"/>
  <c r="BD20" i="18"/>
  <c r="AH20" i="18" s="1"/>
  <c r="BC20" i="18"/>
  <c r="AG20" i="18" s="1"/>
  <c r="BB20" i="18"/>
  <c r="AF20" i="18" s="1"/>
  <c r="BV19" i="18"/>
  <c r="AZ19" i="18" s="1"/>
  <c r="BU19" i="18"/>
  <c r="AY19" i="18" s="1"/>
  <c r="BT19" i="18"/>
  <c r="AX19" i="18" s="1"/>
  <c r="BS19" i="18"/>
  <c r="BR19" i="18"/>
  <c r="AV19" i="18" s="1"/>
  <c r="BQ19" i="18"/>
  <c r="AU19" i="18" s="1"/>
  <c r="BP19" i="18"/>
  <c r="AT19" i="18" s="1"/>
  <c r="BO19" i="18"/>
  <c r="AS19" i="18" s="1"/>
  <c r="BN19" i="18"/>
  <c r="AR19" i="18" s="1"/>
  <c r="BM19" i="18"/>
  <c r="AQ19" i="18" s="1"/>
  <c r="BL19" i="18"/>
  <c r="AP19" i="18" s="1"/>
  <c r="BK19" i="18"/>
  <c r="AO19" i="18" s="1"/>
  <c r="BJ19" i="18"/>
  <c r="AN19" i="18" s="1"/>
  <c r="BI19" i="18"/>
  <c r="AM19" i="18" s="1"/>
  <c r="BH19" i="18"/>
  <c r="AL19" i="18" s="1"/>
  <c r="BG19" i="18"/>
  <c r="AK19" i="18" s="1"/>
  <c r="BF19" i="18"/>
  <c r="AJ19" i="18" s="1"/>
  <c r="BE19" i="18"/>
  <c r="AI19" i="18" s="1"/>
  <c r="BD19" i="18"/>
  <c r="AH19" i="18" s="1"/>
  <c r="BC19" i="18"/>
  <c r="BB19" i="18"/>
  <c r="AF19" i="18" s="1"/>
  <c r="BV18" i="18"/>
  <c r="AZ18" i="18" s="1"/>
  <c r="BU18" i="18"/>
  <c r="AY18" i="18" s="1"/>
  <c r="BT18" i="18"/>
  <c r="BS18" i="18"/>
  <c r="AW18" i="18" s="1"/>
  <c r="BR18" i="18"/>
  <c r="AV18" i="18" s="1"/>
  <c r="BQ18" i="18"/>
  <c r="AU18" i="18" s="1"/>
  <c r="BP18" i="18"/>
  <c r="BO18" i="18"/>
  <c r="AS18" i="18" s="1"/>
  <c r="BN18" i="18"/>
  <c r="AR18" i="18" s="1"/>
  <c r="BM18" i="18"/>
  <c r="AQ18" i="18" s="1"/>
  <c r="BL18" i="18"/>
  <c r="AP18" i="18" s="1"/>
  <c r="BK18" i="18"/>
  <c r="AO18" i="18" s="1"/>
  <c r="BJ18" i="18"/>
  <c r="AN18" i="18" s="1"/>
  <c r="BI18" i="18"/>
  <c r="AM18" i="18" s="1"/>
  <c r="BH18" i="18"/>
  <c r="BG18" i="18"/>
  <c r="AK18" i="18" s="1"/>
  <c r="BF18" i="18"/>
  <c r="AJ18" i="18" s="1"/>
  <c r="BE18" i="18"/>
  <c r="AI18" i="18" s="1"/>
  <c r="BD18" i="18"/>
  <c r="BC18" i="18"/>
  <c r="AG18" i="18" s="1"/>
  <c r="BB18" i="18"/>
  <c r="AF18" i="18" s="1"/>
  <c r="BV17" i="18"/>
  <c r="AZ17" i="18" s="1"/>
  <c r="BU17" i="18"/>
  <c r="BT17" i="18"/>
  <c r="AX17" i="18" s="1"/>
  <c r="BS17" i="18"/>
  <c r="AW17" i="18" s="1"/>
  <c r="BR17" i="18"/>
  <c r="AV17" i="18" s="1"/>
  <c r="BQ17" i="18"/>
  <c r="AU17" i="18" s="1"/>
  <c r="BP17" i="18"/>
  <c r="AT17" i="18" s="1"/>
  <c r="BO17" i="18"/>
  <c r="AS17" i="18" s="1"/>
  <c r="BN17" i="18"/>
  <c r="AR17" i="18" s="1"/>
  <c r="BM17" i="18"/>
  <c r="BL17" i="18"/>
  <c r="AP17" i="18" s="1"/>
  <c r="BK17" i="18"/>
  <c r="AO17" i="18" s="1"/>
  <c r="BJ17" i="18"/>
  <c r="AN17" i="18" s="1"/>
  <c r="BI17" i="18"/>
  <c r="BH17" i="18"/>
  <c r="AL17" i="18" s="1"/>
  <c r="BG17" i="18"/>
  <c r="AK17" i="18" s="1"/>
  <c r="BF17" i="18"/>
  <c r="AJ17" i="18" s="1"/>
  <c r="BE17" i="18"/>
  <c r="BD17" i="18"/>
  <c r="AH17" i="18" s="1"/>
  <c r="BC17" i="18"/>
  <c r="AG17" i="18" s="1"/>
  <c r="BB17" i="18"/>
  <c r="AF17" i="18" s="1"/>
  <c r="BV16" i="18"/>
  <c r="AZ16" i="18" s="1"/>
  <c r="BU16" i="18"/>
  <c r="AY16" i="18" s="1"/>
  <c r="BT16" i="18"/>
  <c r="AX16" i="18" s="1"/>
  <c r="BS16" i="18"/>
  <c r="AW16" i="18" s="1"/>
  <c r="BR16" i="18"/>
  <c r="BQ16" i="18"/>
  <c r="AU16" i="18" s="1"/>
  <c r="BP16" i="18"/>
  <c r="AT16" i="18" s="1"/>
  <c r="BO16" i="18"/>
  <c r="AS16" i="18" s="1"/>
  <c r="BN16" i="18"/>
  <c r="BM16" i="18"/>
  <c r="AQ16" i="18" s="1"/>
  <c r="BL16" i="18"/>
  <c r="AP16" i="18" s="1"/>
  <c r="BK16" i="18"/>
  <c r="AO16" i="18" s="1"/>
  <c r="BJ16" i="18"/>
  <c r="BI16" i="18"/>
  <c r="AM16" i="18" s="1"/>
  <c r="BH16" i="18"/>
  <c r="AL16" i="18" s="1"/>
  <c r="BG16" i="18"/>
  <c r="AK16" i="18" s="1"/>
  <c r="BF16" i="18"/>
  <c r="AJ16" i="18" s="1"/>
  <c r="BE16" i="18"/>
  <c r="AI16" i="18" s="1"/>
  <c r="BD16" i="18"/>
  <c r="AH16" i="18" s="1"/>
  <c r="BC16" i="18"/>
  <c r="AG16" i="18" s="1"/>
  <c r="BB16" i="18"/>
  <c r="AF16" i="18" s="1"/>
  <c r="BV15" i="18"/>
  <c r="AZ15" i="18" s="1"/>
  <c r="BU15" i="18"/>
  <c r="AY15" i="18" s="1"/>
  <c r="BT15" i="18"/>
  <c r="AX15" i="18" s="1"/>
  <c r="BS15" i="18"/>
  <c r="BR15" i="18"/>
  <c r="AV15" i="18" s="1"/>
  <c r="BQ15" i="18"/>
  <c r="AU15" i="18" s="1"/>
  <c r="BP15" i="18"/>
  <c r="AT15" i="18" s="1"/>
  <c r="BO15" i="18"/>
  <c r="AS15" i="18" s="1"/>
  <c r="BN15" i="18"/>
  <c r="AR15" i="18" s="1"/>
  <c r="BM15" i="18"/>
  <c r="AQ15" i="18" s="1"/>
  <c r="BL15" i="18"/>
  <c r="AP15" i="18" s="1"/>
  <c r="BK15" i="18"/>
  <c r="AO15" i="18" s="1"/>
  <c r="BJ15" i="18"/>
  <c r="AN15" i="18" s="1"/>
  <c r="BI15" i="18"/>
  <c r="BH15" i="18"/>
  <c r="AL15" i="18" s="1"/>
  <c r="BG15" i="18"/>
  <c r="AK15" i="18" s="1"/>
  <c r="BF15" i="18"/>
  <c r="AJ15" i="18" s="1"/>
  <c r="BE15" i="18"/>
  <c r="AI15" i="18" s="1"/>
  <c r="BD15" i="18"/>
  <c r="AH15" i="18" s="1"/>
  <c r="BC15" i="18"/>
  <c r="AG15" i="18" s="1"/>
  <c r="BB15" i="18"/>
  <c r="AF15" i="18" s="1"/>
  <c r="BV14" i="18"/>
  <c r="AZ14" i="18" s="1"/>
  <c r="BU14" i="18"/>
  <c r="AY14" i="18" s="1"/>
  <c r="BT14" i="18"/>
  <c r="AX14" i="18" s="1"/>
  <c r="BS14" i="18"/>
  <c r="AW14" i="18" s="1"/>
  <c r="BR14" i="18"/>
  <c r="AV14" i="18" s="1"/>
  <c r="BQ14" i="18"/>
  <c r="AU14" i="18" s="1"/>
  <c r="BP14" i="18"/>
  <c r="AT14" i="18" s="1"/>
  <c r="BO14" i="18"/>
  <c r="AS14" i="18" s="1"/>
  <c r="BN14" i="18"/>
  <c r="BM14" i="18"/>
  <c r="AQ14" i="18" s="1"/>
  <c r="BL14" i="18"/>
  <c r="AP14" i="18" s="1"/>
  <c r="BK14" i="18"/>
  <c r="AO14" i="18" s="1"/>
  <c r="BJ14" i="18"/>
  <c r="AN14" i="18" s="1"/>
  <c r="BI14" i="18"/>
  <c r="AM14" i="18" s="1"/>
  <c r="BH14" i="18"/>
  <c r="AL14" i="18" s="1"/>
  <c r="BG14" i="18"/>
  <c r="AK14" i="18" s="1"/>
  <c r="BF14" i="18"/>
  <c r="AJ14" i="18" s="1"/>
  <c r="BE14" i="18"/>
  <c r="AI14" i="18" s="1"/>
  <c r="BD14" i="18"/>
  <c r="AH14" i="18" s="1"/>
  <c r="BC14" i="18"/>
  <c r="AG14" i="18" s="1"/>
  <c r="BB14" i="18"/>
  <c r="AF14" i="18" s="1"/>
  <c r="BV13" i="18"/>
  <c r="AZ13" i="18" s="1"/>
  <c r="BU13" i="18"/>
  <c r="AY13" i="18" s="1"/>
  <c r="BT13" i="18"/>
  <c r="AX13" i="18" s="1"/>
  <c r="BS13" i="18"/>
  <c r="AW13" i="18" s="1"/>
  <c r="BR13" i="18"/>
  <c r="AV13" i="18" s="1"/>
  <c r="BQ13" i="18"/>
  <c r="AU13" i="18" s="1"/>
  <c r="BP13" i="18"/>
  <c r="AT13" i="18" s="1"/>
  <c r="BO13" i="18"/>
  <c r="BN13" i="18"/>
  <c r="AR13" i="18" s="1"/>
  <c r="BM13" i="18"/>
  <c r="AQ13" i="18" s="1"/>
  <c r="BL13" i="18"/>
  <c r="AP13" i="18" s="1"/>
  <c r="BK13" i="18"/>
  <c r="AO13" i="18" s="1"/>
  <c r="BJ13" i="18"/>
  <c r="AN13" i="18" s="1"/>
  <c r="BI13" i="18"/>
  <c r="AM13" i="18" s="1"/>
  <c r="BH13" i="18"/>
  <c r="AL13" i="18" s="1"/>
  <c r="BG13" i="18"/>
  <c r="AK13" i="18" s="1"/>
  <c r="BF13" i="18"/>
  <c r="AJ13" i="18" s="1"/>
  <c r="BE13" i="18"/>
  <c r="AI13" i="18" s="1"/>
  <c r="BD13" i="18"/>
  <c r="AH13" i="18" s="1"/>
  <c r="BC13" i="18"/>
  <c r="AG13" i="18" s="1"/>
  <c r="BB13" i="18"/>
  <c r="AF13" i="18" s="1"/>
  <c r="BV12" i="18"/>
  <c r="AZ12" i="18" s="1"/>
  <c r="BU12" i="18"/>
  <c r="AY12" i="18" s="1"/>
  <c r="BT12" i="18"/>
  <c r="BS12" i="18"/>
  <c r="AW12" i="18" s="1"/>
  <c r="BR12" i="18"/>
  <c r="AV12" i="18" s="1"/>
  <c r="BQ12" i="18"/>
  <c r="AU12" i="18" s="1"/>
  <c r="BP12" i="18"/>
  <c r="AT12" i="18" s="1"/>
  <c r="BO12" i="18"/>
  <c r="AS12" i="18" s="1"/>
  <c r="BN12" i="18"/>
  <c r="AR12" i="18" s="1"/>
  <c r="BM12" i="18"/>
  <c r="AQ12" i="18" s="1"/>
  <c r="BL12" i="18"/>
  <c r="AP12" i="18" s="1"/>
  <c r="BK12" i="18"/>
  <c r="AO12" i="18" s="1"/>
  <c r="BJ12" i="18"/>
  <c r="AN12" i="18" s="1"/>
  <c r="BI12" i="18"/>
  <c r="AM12" i="18" s="1"/>
  <c r="BH12" i="18"/>
  <c r="AL12" i="18" s="1"/>
  <c r="BG12" i="18"/>
  <c r="AK12" i="18" s="1"/>
  <c r="BF12" i="18"/>
  <c r="AJ12" i="18" s="1"/>
  <c r="BE12" i="18"/>
  <c r="AI12" i="18" s="1"/>
  <c r="BD12" i="18"/>
  <c r="AH12" i="18" s="1"/>
  <c r="BC12" i="18"/>
  <c r="AG12" i="18" s="1"/>
  <c r="BB12" i="18"/>
  <c r="AF12" i="18" s="1"/>
  <c r="BV11" i="18"/>
  <c r="AZ11" i="18" s="1"/>
  <c r="BU11" i="18"/>
  <c r="AY11" i="18" s="1"/>
  <c r="BT11" i="18"/>
  <c r="AX11" i="18" s="1"/>
  <c r="BS11" i="18"/>
  <c r="AW11" i="18" s="1"/>
  <c r="BR11" i="18"/>
  <c r="AV11" i="18" s="1"/>
  <c r="BQ11" i="18"/>
  <c r="AU11" i="18" s="1"/>
  <c r="BP11" i="18"/>
  <c r="AT11" i="18" s="1"/>
  <c r="BO11" i="18"/>
  <c r="AS11" i="18" s="1"/>
  <c r="BN11" i="18"/>
  <c r="AR11" i="18" s="1"/>
  <c r="BM11" i="18"/>
  <c r="AQ11" i="18" s="1"/>
  <c r="BL11" i="18"/>
  <c r="AP11" i="18" s="1"/>
  <c r="BK11" i="18"/>
  <c r="AO11" i="18" s="1"/>
  <c r="BJ11" i="18"/>
  <c r="AN11" i="18" s="1"/>
  <c r="BI11" i="18"/>
  <c r="AM11" i="18" s="1"/>
  <c r="BH11" i="18"/>
  <c r="AL11" i="18" s="1"/>
  <c r="BG11" i="18"/>
  <c r="AK11" i="18" s="1"/>
  <c r="BF11" i="18"/>
  <c r="AJ11" i="18" s="1"/>
  <c r="BE11" i="18"/>
  <c r="AI11" i="18" s="1"/>
  <c r="BD11" i="18"/>
  <c r="AH11" i="18" s="1"/>
  <c r="BC11" i="18"/>
  <c r="AG11" i="18" s="1"/>
  <c r="BB11" i="18"/>
  <c r="AF11" i="18" s="1"/>
  <c r="BV10" i="18"/>
  <c r="AZ10" i="18" s="1"/>
  <c r="BU10" i="18"/>
  <c r="AY10" i="18" s="1"/>
  <c r="BT10" i="18"/>
  <c r="AX10" i="18" s="1"/>
  <c r="BS10" i="18"/>
  <c r="AW10" i="18" s="1"/>
  <c r="BR10" i="18"/>
  <c r="AV10" i="18" s="1"/>
  <c r="BQ10" i="18"/>
  <c r="AU10" i="18" s="1"/>
  <c r="BP10" i="18"/>
  <c r="AT10" i="18" s="1"/>
  <c r="BO10" i="18"/>
  <c r="AS10" i="18" s="1"/>
  <c r="BN10" i="18"/>
  <c r="AR10" i="18" s="1"/>
  <c r="BM10" i="18"/>
  <c r="AQ10" i="18" s="1"/>
  <c r="BL10" i="18"/>
  <c r="AP10" i="18" s="1"/>
  <c r="BK10" i="18"/>
  <c r="AO10" i="18" s="1"/>
  <c r="BJ10" i="18"/>
  <c r="AN10" i="18" s="1"/>
  <c r="BI10" i="18"/>
  <c r="AM10" i="18" s="1"/>
  <c r="BH10" i="18"/>
  <c r="AL10" i="18" s="1"/>
  <c r="BG10" i="18"/>
  <c r="AK10" i="18" s="1"/>
  <c r="BF10" i="18"/>
  <c r="AJ10" i="18" s="1"/>
  <c r="BE10" i="18"/>
  <c r="AI10" i="18" s="1"/>
  <c r="BD10" i="18"/>
  <c r="AH10" i="18" s="1"/>
  <c r="BC10" i="18"/>
  <c r="AG10" i="18" s="1"/>
  <c r="BB10" i="18"/>
  <c r="AF10" i="18" s="1"/>
  <c r="BV9" i="18"/>
  <c r="AZ9" i="18" s="1"/>
  <c r="BU9" i="18"/>
  <c r="AY9" i="18" s="1"/>
  <c r="BT9" i="18"/>
  <c r="AX9" i="18" s="1"/>
  <c r="BS9" i="18"/>
  <c r="AW9" i="18" s="1"/>
  <c r="BR9" i="18"/>
  <c r="AV9" i="18" s="1"/>
  <c r="BQ9" i="18"/>
  <c r="AU9" i="18" s="1"/>
  <c r="BP9" i="18"/>
  <c r="AT9" i="18" s="1"/>
  <c r="BO9" i="18"/>
  <c r="AS9" i="18" s="1"/>
  <c r="BN9" i="18"/>
  <c r="AR9" i="18" s="1"/>
  <c r="BM9" i="18"/>
  <c r="AQ9" i="18" s="1"/>
  <c r="BL9" i="18"/>
  <c r="AP9" i="18" s="1"/>
  <c r="BK9" i="18"/>
  <c r="AO9" i="18" s="1"/>
  <c r="BJ9" i="18"/>
  <c r="AN9" i="18" s="1"/>
  <c r="BI9" i="18"/>
  <c r="AM9" i="18" s="1"/>
  <c r="BH9" i="18"/>
  <c r="AL9" i="18" s="1"/>
  <c r="BG9" i="18"/>
  <c r="AK9" i="18" s="1"/>
  <c r="BF9" i="18"/>
  <c r="AJ9" i="18" s="1"/>
  <c r="BE9" i="18"/>
  <c r="AI9" i="18" s="1"/>
  <c r="BD9" i="18"/>
  <c r="AH9" i="18" s="1"/>
  <c r="BC9" i="18"/>
  <c r="AG9" i="18" s="1"/>
  <c r="BB9" i="18"/>
  <c r="AF9" i="18" s="1"/>
  <c r="C5" i="21"/>
  <c r="AC2" i="18"/>
  <c r="AD4" i="12"/>
  <c r="C4" i="23"/>
  <c r="B23" i="23" l="1"/>
  <c r="B8" i="23" l="1"/>
  <c r="B9" i="23" s="1"/>
  <c r="B10" i="23" s="1"/>
  <c r="B11" i="23" s="1"/>
  <c r="B12" i="23" s="1"/>
  <c r="B13" i="23" s="1"/>
  <c r="B14" i="23" s="1"/>
  <c r="B15" i="23" s="1"/>
  <c r="B16" i="23" s="1"/>
  <c r="B17" i="23" s="1"/>
  <c r="B18" i="23" s="1"/>
  <c r="B19" i="23" s="1"/>
  <c r="B20" i="23" s="1"/>
  <c r="B21" i="23" s="1"/>
  <c r="B22" i="23" s="1"/>
  <c r="B24" i="23" s="1"/>
  <c r="B25" i="23" s="1"/>
  <c r="B26" i="23" s="1"/>
  <c r="B27" i="23" s="1"/>
  <c r="B28" i="23" s="1"/>
  <c r="B29" i="23" s="1"/>
  <c r="B30" i="23" s="1"/>
  <c r="B31" i="23" s="1"/>
  <c r="B32" i="23" s="1"/>
  <c r="B33" i="23" s="1"/>
  <c r="B34" i="23" s="1"/>
  <c r="AC9" i="18" l="1"/>
  <c r="AD9" i="18" s="1"/>
  <c r="D6" i="22"/>
  <c r="D7" i="22" s="1"/>
  <c r="I13" i="11" s="1"/>
  <c r="AE3" i="16" s="1"/>
  <c r="AD24" i="16"/>
  <c r="AD23" i="16"/>
  <c r="AD14" i="16"/>
  <c r="AD13" i="16"/>
  <c r="AD8" i="16"/>
  <c r="AE8" i="16" s="1"/>
  <c r="AD9" i="16"/>
  <c r="AE9" i="16" s="1"/>
  <c r="AD10" i="16"/>
  <c r="AE10" i="16" s="1"/>
  <c r="AD11" i="16"/>
  <c r="AE11" i="16" s="1"/>
  <c r="AD12" i="16"/>
  <c r="AE12" i="16" s="1"/>
  <c r="G13" i="11"/>
  <c r="AD22" i="12"/>
  <c r="AD21" i="12"/>
  <c r="AC20" i="18"/>
  <c r="AC19" i="18"/>
  <c r="AC10" i="18"/>
  <c r="AD10" i="18" s="1"/>
  <c r="AC11" i="18"/>
  <c r="AD11" i="18" s="1"/>
  <c r="AC12" i="18"/>
  <c r="AD12" i="18" s="1"/>
  <c r="AC13" i="18"/>
  <c r="AD13" i="18" s="1"/>
  <c r="AC14" i="18"/>
  <c r="AD14" i="18" s="1"/>
  <c r="AC15" i="18"/>
  <c r="AD15" i="18" s="1"/>
  <c r="AC16" i="18"/>
  <c r="AD16" i="18" s="1"/>
  <c r="AC17" i="18"/>
  <c r="AD17" i="18" s="1"/>
  <c r="AC18" i="18"/>
  <c r="AD18" i="18" s="1"/>
  <c r="AD12" i="12"/>
  <c r="AE12" i="12" s="1"/>
  <c r="AD13" i="12"/>
  <c r="AE13" i="12" s="1"/>
  <c r="AD14" i="12"/>
  <c r="AE14" i="12" s="1"/>
  <c r="AD15" i="12"/>
  <c r="AE15" i="12" s="1"/>
  <c r="AD16" i="12"/>
  <c r="AE16" i="12" s="1"/>
  <c r="AD17" i="12"/>
  <c r="AE17" i="12" s="1"/>
  <c r="AD18" i="12"/>
  <c r="AE18" i="12" s="1"/>
  <c r="AD19" i="12"/>
  <c r="AE19" i="12" s="1"/>
  <c r="AD20" i="12"/>
  <c r="AE20" i="12" s="1"/>
  <c r="AD11" i="12"/>
  <c r="AE11" i="12" s="1"/>
  <c r="AE14" i="16" l="1"/>
  <c r="AD20" i="18"/>
  <c r="R13" i="11" s="1"/>
  <c r="AE22" i="12"/>
  <c r="Q13" i="11" s="1"/>
  <c r="S13" i="11" l="1"/>
  <c r="S18" i="11" s="1"/>
  <c r="AE16" i="16"/>
  <c r="P13" i="11" l="1"/>
  <c r="H13" i="11" l="1"/>
  <c r="M13" i="11"/>
  <c r="J13" i="11"/>
  <c r="D13" i="11"/>
  <c r="P1" i="19" l="1"/>
  <c r="AD1" i="16"/>
  <c r="F2" i="22"/>
  <c r="R18" i="11"/>
  <c r="AD4" i="18"/>
  <c r="AD22" i="18" s="1"/>
  <c r="Q18" i="11"/>
  <c r="AE6" i="12"/>
  <c r="AE24" i="12" s="1"/>
  <c r="F13" i="11"/>
  <c r="P18" i="11" l="1"/>
</calcChain>
</file>

<file path=xl/comments1.xml><?xml version="1.0" encoding="utf-8"?>
<comments xmlns="http://schemas.openxmlformats.org/spreadsheetml/2006/main">
  <authors>
    <author>間所＿拓也</author>
  </authors>
  <commentList>
    <comment ref="K13" authorId="0" shapeId="0">
      <text>
        <r>
          <rPr>
            <sz val="9"/>
            <color indexed="81"/>
            <rFont val="ＭＳ Ｐゴシック"/>
            <family val="3"/>
            <charset val="128"/>
          </rPr>
          <t xml:space="preserve">訂正しました
こちらに1回目配分と耕畜連携助成を合算した額を記入
</t>
        </r>
      </text>
    </comment>
    <comment ref="L13" authorId="0" shapeId="0">
      <text>
        <r>
          <rPr>
            <b/>
            <sz val="9"/>
            <color indexed="81"/>
            <rFont val="ＭＳ Ｐゴシック"/>
            <family val="3"/>
            <charset val="128"/>
          </rPr>
          <t>訂正しました
1回目配分の金額</t>
        </r>
      </text>
    </comment>
  </commentList>
</comments>
</file>

<file path=xl/comments2.xml><?xml version="1.0" encoding="utf-8"?>
<comments xmlns="http://schemas.openxmlformats.org/spreadsheetml/2006/main">
  <authors>
    <author>若松＿伸之（水田グループ）</author>
    <author>Administrator</author>
  </authors>
  <commentList>
    <comment ref="D8" authorId="0" shapeId="0">
      <text>
        <r>
          <rPr>
            <b/>
            <sz val="9"/>
            <color indexed="81"/>
            <rFont val="ＭＳ Ｐゴシック"/>
            <family val="3"/>
            <charset val="128"/>
          </rPr>
          <t>使途の名称は、個票と同一</t>
        </r>
      </text>
    </comment>
    <comment ref="H21" authorId="1" shapeId="0">
      <text>
        <r>
          <rPr>
            <sz val="8"/>
            <color indexed="81"/>
            <rFont val="ＭＳ Ｐゴシック"/>
            <family val="3"/>
            <charset val="128"/>
          </rPr>
          <t xml:space="preserve">対象作物ごとの実績面積の実面積を入力
メニュー①で10a、メニュー②で５a、①②両方対象となる部分が３aの場合、10＋５－３＝12a
※縦計ではないので注意
</t>
        </r>
      </text>
    </comment>
  </commentList>
</comments>
</file>

<file path=xl/comments3.xml><?xml version="1.0" encoding="utf-8"?>
<comments xmlns="http://schemas.openxmlformats.org/spreadsheetml/2006/main">
  <authors>
    <author>若松＿伸之（水田グループ）</author>
    <author>Administrator</author>
  </authors>
  <commentList>
    <comment ref="D6" authorId="0" shapeId="0">
      <text>
        <r>
          <rPr>
            <b/>
            <sz val="9"/>
            <color indexed="81"/>
            <rFont val="ＭＳ Ｐゴシック"/>
            <family val="3"/>
            <charset val="128"/>
          </rPr>
          <t>使途の名称は個票と同一</t>
        </r>
      </text>
    </comment>
    <comment ref="G19" authorId="1" shapeId="0">
      <text>
        <r>
          <rPr>
            <sz val="8"/>
            <color indexed="81"/>
            <rFont val="ＭＳ Ｐゴシック"/>
            <family val="3"/>
            <charset val="128"/>
          </rPr>
          <t xml:space="preserve">対象作物ごとの実績面積の実面積を入力
メニュー①で10a、メニュー②で５a、①②両方対象となる部分が３aの場合、10＋５－３＝12a
※縦計ではないので注意
</t>
        </r>
      </text>
    </comment>
  </commentList>
</comments>
</file>

<file path=xl/comments4.xml><?xml version="1.0" encoding="utf-8"?>
<comments xmlns="http://schemas.openxmlformats.org/spreadsheetml/2006/main">
  <authors>
    <author>Administrator</author>
    <author>若松＿伸之（水田グループ）</author>
  </authors>
  <commentList>
    <comment ref="D5" authorId="0" shapeId="0">
      <text>
        <r>
          <rPr>
            <sz val="9"/>
            <color indexed="81"/>
            <rFont val="ＭＳ Ｐゴシック"/>
            <family val="3"/>
            <charset val="128"/>
          </rPr>
          <t>「生産数量目標見直し」分を活用する場合は「アイオ」となる</t>
        </r>
      </text>
    </comment>
    <comment ref="E5" authorId="1" shapeId="0">
      <text>
        <r>
          <rPr>
            <b/>
            <sz val="9"/>
            <color indexed="81"/>
            <rFont val="ＭＳ Ｐゴシック"/>
            <family val="3"/>
            <charset val="128"/>
          </rPr>
          <t>使途の名称は個票と同一</t>
        </r>
      </text>
    </comment>
    <comment ref="H13" authorId="0" shapeId="0">
      <text>
        <r>
          <rPr>
            <sz val="8"/>
            <color indexed="81"/>
            <rFont val="ＭＳ Ｐゴシック"/>
            <family val="3"/>
            <charset val="128"/>
          </rPr>
          <t xml:space="preserve">対象作物ごとの実績面積の実面積を入力
メニュー①で10a、メニュー②で５a、①②両方対象となる部分が３aの場合、10＋５－３＝12a
※縦計ではないので注意
</t>
        </r>
      </text>
    </comment>
  </commentList>
</comments>
</file>

<file path=xl/comments5.xml><?xml version="1.0" encoding="utf-8"?>
<comments xmlns="http://schemas.openxmlformats.org/spreadsheetml/2006/main">
  <authors>
    <author>Administrator</author>
  </authors>
  <commentList>
    <comment ref="D5" authorId="0" shapeId="0">
      <text>
        <r>
          <rPr>
            <sz val="12"/>
            <color indexed="81"/>
            <rFont val="ＭＳ Ｐゴシック"/>
            <family val="3"/>
            <charset val="128"/>
          </rPr>
          <t>対象市町に後日連絡</t>
        </r>
      </text>
    </comment>
  </commentList>
</comments>
</file>

<file path=xl/comments6.xml><?xml version="1.0" encoding="utf-8"?>
<comments xmlns="http://schemas.openxmlformats.org/spreadsheetml/2006/main">
  <authors>
    <author>間所＿拓也</author>
  </authors>
  <commentList>
    <comment ref="C8" authorId="0" shapeId="0">
      <text>
        <r>
          <rPr>
            <b/>
            <sz val="9"/>
            <color indexed="81"/>
            <rFont val="ＭＳ Ｐゴシック"/>
            <family val="3"/>
            <charset val="128"/>
          </rPr>
          <t>文言訂正
「販売」を削除
修正
野菜（野菜の種類を記載）</t>
        </r>
      </text>
    </comment>
  </commentList>
</comments>
</file>

<file path=xl/sharedStrings.xml><?xml version="1.0" encoding="utf-8"?>
<sst xmlns="http://schemas.openxmlformats.org/spreadsheetml/2006/main" count="820" uniqueCount="300">
  <si>
    <t>整理番号</t>
    <phoneticPr fontId="4"/>
  </si>
  <si>
    <t>面　積　（ａ単位）</t>
    <rPh sb="0" eb="1">
      <t>メン</t>
    </rPh>
    <rPh sb="2" eb="3">
      <t>セキ</t>
    </rPh>
    <rPh sb="6" eb="8">
      <t>タンイ</t>
    </rPh>
    <phoneticPr fontId="4"/>
  </si>
  <si>
    <t>戦略作物</t>
    <rPh sb="0" eb="2">
      <t>センリャク</t>
    </rPh>
    <rPh sb="2" eb="4">
      <t>サクモツ</t>
    </rPh>
    <phoneticPr fontId="4"/>
  </si>
  <si>
    <t>野菜</t>
    <rPh sb="0" eb="2">
      <t>ヤサイ</t>
    </rPh>
    <phoneticPr fontId="4"/>
  </si>
  <si>
    <t>花き・花木</t>
    <rPh sb="0" eb="1">
      <t>カ</t>
    </rPh>
    <rPh sb="3" eb="5">
      <t>カボク</t>
    </rPh>
    <phoneticPr fontId="4"/>
  </si>
  <si>
    <t>果樹</t>
    <rPh sb="0" eb="2">
      <t>カジュ</t>
    </rPh>
    <phoneticPr fontId="4"/>
  </si>
  <si>
    <t>雑穀</t>
    <rPh sb="0" eb="2">
      <t>ザッコク</t>
    </rPh>
    <phoneticPr fontId="4"/>
  </si>
  <si>
    <t>地力増進</t>
    <rPh sb="0" eb="2">
      <t>チリョク</t>
    </rPh>
    <rPh sb="2" eb="4">
      <t>ゾウシン</t>
    </rPh>
    <phoneticPr fontId="4"/>
  </si>
  <si>
    <t>景観形成</t>
    <rPh sb="0" eb="2">
      <t>ケイカン</t>
    </rPh>
    <rPh sb="2" eb="4">
      <t>ケイセイ</t>
    </rPh>
    <phoneticPr fontId="4"/>
  </si>
  <si>
    <t>備蓄米</t>
    <rPh sb="0" eb="3">
      <t>ビチクマイ</t>
    </rPh>
    <phoneticPr fontId="4"/>
  </si>
  <si>
    <t>その他</t>
    <rPh sb="2" eb="3">
      <t>タ</t>
    </rPh>
    <phoneticPr fontId="4"/>
  </si>
  <si>
    <t>麦</t>
    <rPh sb="0" eb="1">
      <t>ムギ</t>
    </rPh>
    <phoneticPr fontId="4"/>
  </si>
  <si>
    <t>大豆</t>
    <rPh sb="0" eb="2">
      <t>ダイズ</t>
    </rPh>
    <phoneticPr fontId="4"/>
  </si>
  <si>
    <t>飼料作物</t>
    <rPh sb="0" eb="2">
      <t>シリョウ</t>
    </rPh>
    <rPh sb="2" eb="4">
      <t>サクモツ</t>
    </rPh>
    <phoneticPr fontId="4"/>
  </si>
  <si>
    <t>米粉用米</t>
    <rPh sb="0" eb="4">
      <t>コメコヨウマイ</t>
    </rPh>
    <phoneticPr fontId="4"/>
  </si>
  <si>
    <t>飼料用米</t>
    <rPh sb="0" eb="4">
      <t>シリョウヨウマイ</t>
    </rPh>
    <phoneticPr fontId="4"/>
  </si>
  <si>
    <t>WCS用稲</t>
    <rPh sb="3" eb="4">
      <t>ヨウ</t>
    </rPh>
    <rPh sb="4" eb="5">
      <t>イネ</t>
    </rPh>
    <phoneticPr fontId="4"/>
  </si>
  <si>
    <t>加工用米</t>
    <rPh sb="0" eb="3">
      <t>カコウヨウ</t>
    </rPh>
    <rPh sb="3" eb="4">
      <t>マイ</t>
    </rPh>
    <phoneticPr fontId="4"/>
  </si>
  <si>
    <t>実面積</t>
    <rPh sb="0" eb="1">
      <t>ジツ</t>
    </rPh>
    <rPh sb="1" eb="3">
      <t>メンセキ</t>
    </rPh>
    <phoneticPr fontId="4"/>
  </si>
  <si>
    <t>そば</t>
    <phoneticPr fontId="4"/>
  </si>
  <si>
    <t>なたね</t>
    <phoneticPr fontId="4"/>
  </si>
  <si>
    <t>３．活用方法</t>
    <rPh sb="2" eb="4">
      <t>カツヨウ</t>
    </rPh>
    <rPh sb="4" eb="6">
      <t>ホウホウ</t>
    </rPh>
    <phoneticPr fontId="4"/>
  </si>
  <si>
    <t>備考</t>
    <rPh sb="0" eb="2">
      <t>ビコウ</t>
    </rPh>
    <phoneticPr fontId="4"/>
  </si>
  <si>
    <t>確認方法</t>
    <rPh sb="0" eb="2">
      <t>カクニン</t>
    </rPh>
    <rPh sb="2" eb="4">
      <t>ホウホウ</t>
    </rPh>
    <phoneticPr fontId="4"/>
  </si>
  <si>
    <t>具体的要件</t>
    <rPh sb="0" eb="3">
      <t>グタイテキ</t>
    </rPh>
    <rPh sb="3" eb="5">
      <t>ヨウケン</t>
    </rPh>
    <phoneticPr fontId="4"/>
  </si>
  <si>
    <t>内容</t>
    <rPh sb="0" eb="2">
      <t>ナイヨウ</t>
    </rPh>
    <phoneticPr fontId="4"/>
  </si>
  <si>
    <t>対象作物</t>
    <rPh sb="0" eb="2">
      <t>タイショウ</t>
    </rPh>
    <rPh sb="2" eb="4">
      <t>サクモツ</t>
    </rPh>
    <phoneticPr fontId="4"/>
  </si>
  <si>
    <t>協議会名</t>
    <rPh sb="0" eb="3">
      <t>キョウギカイ</t>
    </rPh>
    <rPh sb="3" eb="4">
      <t>メイ</t>
    </rPh>
    <phoneticPr fontId="4"/>
  </si>
  <si>
    <t>合計</t>
    <rPh sb="0" eb="2">
      <t>ゴウケイ</t>
    </rPh>
    <phoneticPr fontId="4"/>
  </si>
  <si>
    <t>協議会等名</t>
    <rPh sb="0" eb="3">
      <t>キョウギカイ</t>
    </rPh>
    <rPh sb="3" eb="4">
      <t>トウ</t>
    </rPh>
    <rPh sb="4" eb="5">
      <t>メイ</t>
    </rPh>
    <phoneticPr fontId="6"/>
  </si>
  <si>
    <t>所要額
①×②
（円）</t>
    <rPh sb="0" eb="3">
      <t>ショヨウガク</t>
    </rPh>
    <rPh sb="9" eb="10">
      <t>エン</t>
    </rPh>
    <phoneticPr fontId="4"/>
  </si>
  <si>
    <t>所要額
④×⑤
（円）</t>
    <rPh sb="0" eb="3">
      <t>ショヨウガク</t>
    </rPh>
    <rPh sb="9" eb="10">
      <t>エン</t>
    </rPh>
    <phoneticPr fontId="4"/>
  </si>
  <si>
    <t>２．活用予定額の総括表</t>
    <rPh sb="2" eb="4">
      <t>カツヨウ</t>
    </rPh>
    <rPh sb="4" eb="7">
      <t>ヨテイガク</t>
    </rPh>
    <rPh sb="8" eb="10">
      <t>ソウカツ</t>
    </rPh>
    <rPh sb="10" eb="11">
      <t>ヒョウ</t>
    </rPh>
    <phoneticPr fontId="3"/>
  </si>
  <si>
    <t>別紙</t>
    <rPh sb="0" eb="2">
      <t>ベッシ</t>
    </rPh>
    <phoneticPr fontId="3"/>
  </si>
  <si>
    <t>（単位：円）</t>
    <rPh sb="1" eb="3">
      <t>タンイ</t>
    </rPh>
    <rPh sb="4" eb="5">
      <t>エン</t>
    </rPh>
    <phoneticPr fontId="3"/>
  </si>
  <si>
    <t>産地交付金の活用方法の明細（個票）</t>
    <rPh sb="2" eb="5">
      <t>コウフキン</t>
    </rPh>
    <phoneticPr fontId="4"/>
  </si>
  <si>
    <t>使途</t>
    <rPh sb="0" eb="2">
      <t>シト</t>
    </rPh>
    <phoneticPr fontId="4"/>
  </si>
  <si>
    <t>単価</t>
    <rPh sb="0" eb="2">
      <t>タンカ</t>
    </rPh>
    <phoneticPr fontId="4"/>
  </si>
  <si>
    <t>整理番号</t>
    <rPh sb="0" eb="2">
      <t>セイリ</t>
    </rPh>
    <rPh sb="2" eb="4">
      <t>バンゴウ</t>
    </rPh>
    <phoneticPr fontId="3"/>
  </si>
  <si>
    <t>産地戦略枠
（a）</t>
    <rPh sb="0" eb="2">
      <t>サンチ</t>
    </rPh>
    <rPh sb="2" eb="4">
      <t>センリャク</t>
    </rPh>
    <rPh sb="4" eb="5">
      <t>ワク</t>
    </rPh>
    <phoneticPr fontId="3"/>
  </si>
  <si>
    <t>（１）－①産地戦略枠分の活用分</t>
    <rPh sb="5" eb="7">
      <t>サンチ</t>
    </rPh>
    <rPh sb="7" eb="9">
      <t>センリャク</t>
    </rPh>
    <rPh sb="9" eb="10">
      <t>ワク</t>
    </rPh>
    <rPh sb="10" eb="11">
      <t>ブン</t>
    </rPh>
    <rPh sb="12" eb="14">
      <t>カツヨウ</t>
    </rPh>
    <rPh sb="14" eb="15">
      <t>ブン</t>
    </rPh>
    <phoneticPr fontId="3"/>
  </si>
  <si>
    <t>配分枠</t>
    <rPh sb="0" eb="2">
      <t>ハイブン</t>
    </rPh>
    <rPh sb="2" eb="3">
      <t>ワク</t>
    </rPh>
    <phoneticPr fontId="3"/>
  </si>
  <si>
    <t>（２）追加配分枠の活用分</t>
    <rPh sb="3" eb="5">
      <t>ツイカ</t>
    </rPh>
    <rPh sb="5" eb="7">
      <t>ハイブン</t>
    </rPh>
    <rPh sb="7" eb="8">
      <t>ワク</t>
    </rPh>
    <rPh sb="9" eb="11">
      <t>カツヨウ</t>
    </rPh>
    <rPh sb="11" eb="12">
      <t>ブン</t>
    </rPh>
    <phoneticPr fontId="3"/>
  </si>
  <si>
    <t xml:space="preserve">配分枠 </t>
    <rPh sb="0" eb="2">
      <t>ハイブン</t>
    </rPh>
    <rPh sb="2" eb="3">
      <t>ワク</t>
    </rPh>
    <phoneticPr fontId="3"/>
  </si>
  <si>
    <t>　※１　「活用枠」欄は該当する項目の□に✓（チェック）を付けてください。</t>
    <rPh sb="5" eb="7">
      <t>カツヨウ</t>
    </rPh>
    <rPh sb="7" eb="8">
      <t>ワク</t>
    </rPh>
    <rPh sb="9" eb="10">
      <t>ラン</t>
    </rPh>
    <rPh sb="11" eb="13">
      <t>ガイトウ</t>
    </rPh>
    <rPh sb="15" eb="17">
      <t>コウモク</t>
    </rPh>
    <phoneticPr fontId="3"/>
  </si>
  <si>
    <t>（３）水田における交付対象面積計　（ａ単位）</t>
    <rPh sb="3" eb="5">
      <t>スイデン</t>
    </rPh>
    <rPh sb="9" eb="11">
      <t>コウフ</t>
    </rPh>
    <rPh sb="11" eb="13">
      <t>タイショウ</t>
    </rPh>
    <rPh sb="13" eb="15">
      <t>メンセキ</t>
    </rPh>
    <rPh sb="15" eb="16">
      <t>ケイ</t>
    </rPh>
    <phoneticPr fontId="3"/>
  </si>
  <si>
    <t>１．地域農業再生協議会名</t>
    <rPh sb="2" eb="4">
      <t>チイキ</t>
    </rPh>
    <rPh sb="4" eb="6">
      <t>ノウギョウ</t>
    </rPh>
    <rPh sb="6" eb="8">
      <t>サイセイ</t>
    </rPh>
    <rPh sb="8" eb="11">
      <t>キョウギカイ</t>
    </rPh>
    <rPh sb="11" eb="12">
      <t>ケンメイ</t>
    </rPh>
    <phoneticPr fontId="4"/>
  </si>
  <si>
    <t>配分枠（A+B+C）</t>
    <rPh sb="0" eb="2">
      <t>ハイブン</t>
    </rPh>
    <rPh sb="2" eb="3">
      <t>ワク</t>
    </rPh>
    <phoneticPr fontId="6"/>
  </si>
  <si>
    <t>（内　　訳）</t>
    <rPh sb="1" eb="2">
      <t>ウチ</t>
    </rPh>
    <rPh sb="4" eb="5">
      <t>ヤク</t>
    </rPh>
    <phoneticPr fontId="3"/>
  </si>
  <si>
    <t>追加配分枠
（C)</t>
    <rPh sb="0" eb="2">
      <t>ツイカ</t>
    </rPh>
    <rPh sb="2" eb="5">
      <t>ハイブンワク</t>
    </rPh>
    <phoneticPr fontId="3"/>
  </si>
  <si>
    <t>４．2回目の配分を受けた場合の調整方法</t>
    <rPh sb="3" eb="5">
      <t>カイメ</t>
    </rPh>
    <rPh sb="6" eb="8">
      <t>ハイブン</t>
    </rPh>
    <rPh sb="9" eb="10">
      <t>ウ</t>
    </rPh>
    <rPh sb="12" eb="14">
      <t>バアイ</t>
    </rPh>
    <rPh sb="15" eb="17">
      <t>チョウセイ</t>
    </rPh>
    <rPh sb="17" eb="19">
      <t>ホウホウ</t>
    </rPh>
    <phoneticPr fontId="4"/>
  </si>
  <si>
    <t>６．所要額が配分枠を超過した場合の調整方法</t>
    <rPh sb="2" eb="4">
      <t>ショヨウ</t>
    </rPh>
    <rPh sb="4" eb="5">
      <t>ガク</t>
    </rPh>
    <rPh sb="6" eb="8">
      <t>ハイブン</t>
    </rPh>
    <rPh sb="8" eb="9">
      <t>ワク</t>
    </rPh>
    <rPh sb="10" eb="12">
      <t>チョウカ</t>
    </rPh>
    <rPh sb="14" eb="16">
      <t>バアイ</t>
    </rPh>
    <rPh sb="17" eb="19">
      <t>チョウセイ</t>
    </rPh>
    <rPh sb="19" eb="21">
      <t>ホウホウ</t>
    </rPh>
    <phoneticPr fontId="4"/>
  </si>
  <si>
    <t>５．主食用米作付面積が生産数量目標の面積換算値を下回った面積に相当する追加配分を受けた場合の調整方法</t>
    <rPh sb="28" eb="30">
      <t>メンセキ</t>
    </rPh>
    <rPh sb="31" eb="33">
      <t>ソウトウ</t>
    </rPh>
    <rPh sb="35" eb="37">
      <t>ツイカ</t>
    </rPh>
    <rPh sb="40" eb="41">
      <t>ウ</t>
    </rPh>
    <rPh sb="43" eb="45">
      <t>バアイ</t>
    </rPh>
    <rPh sb="46" eb="48">
      <t>チョウセイ</t>
    </rPh>
    <rPh sb="48" eb="50">
      <t>ホウホウ</t>
    </rPh>
    <phoneticPr fontId="3"/>
  </si>
  <si>
    <t>活用予定額(a+b+c)</t>
    <rPh sb="0" eb="2">
      <t>カツヨウ</t>
    </rPh>
    <rPh sb="2" eb="5">
      <t>ヨテイガク</t>
    </rPh>
    <phoneticPr fontId="6"/>
  </si>
  <si>
    <t>追加配分枠
（c）</t>
    <rPh sb="0" eb="2">
      <t>ツイカ</t>
    </rPh>
    <rPh sb="2" eb="4">
      <t>ハイブン</t>
    </rPh>
    <rPh sb="4" eb="5">
      <t>ワク</t>
    </rPh>
    <phoneticPr fontId="3"/>
  </si>
  <si>
    <r>
      <t xml:space="preserve">使途
</t>
    </r>
    <r>
      <rPr>
        <sz val="6"/>
        <rFont val="ＭＳ Ｐゴシック"/>
        <family val="3"/>
        <charset val="128"/>
        <scheme val="minor"/>
      </rPr>
      <t>※２</t>
    </r>
    <rPh sb="0" eb="2">
      <t>シト</t>
    </rPh>
    <phoneticPr fontId="4"/>
  </si>
  <si>
    <r>
      <t xml:space="preserve">取
組
番
号
</t>
    </r>
    <r>
      <rPr>
        <sz val="6"/>
        <rFont val="ＭＳ Ｐゴシック"/>
        <family val="3"/>
        <charset val="128"/>
        <scheme val="minor"/>
      </rPr>
      <t>※３</t>
    </r>
    <rPh sb="0" eb="1">
      <t>トリ</t>
    </rPh>
    <rPh sb="2" eb="3">
      <t>グム</t>
    </rPh>
    <rPh sb="4" eb="5">
      <t>ホン</t>
    </rPh>
    <rPh sb="6" eb="7">
      <t>ゴウ</t>
    </rPh>
    <phoneticPr fontId="3"/>
  </si>
  <si>
    <r>
      <t xml:space="preserve">使途
</t>
    </r>
    <r>
      <rPr>
        <sz val="6"/>
        <rFont val="ＭＳ Ｐゴシック"/>
        <family val="3"/>
        <charset val="128"/>
        <scheme val="minor"/>
      </rPr>
      <t>※３</t>
    </r>
    <rPh sb="0" eb="2">
      <t>シト</t>
    </rPh>
    <phoneticPr fontId="4"/>
  </si>
  <si>
    <r>
      <t xml:space="preserve">取組番号
</t>
    </r>
    <r>
      <rPr>
        <sz val="6"/>
        <rFont val="ＭＳ Ｐゴシック"/>
        <family val="3"/>
        <charset val="128"/>
        <scheme val="minor"/>
      </rPr>
      <t>※４</t>
    </r>
    <rPh sb="0" eb="2">
      <t>トリクミ</t>
    </rPh>
    <rPh sb="2" eb="4">
      <t>バンゴウ</t>
    </rPh>
    <phoneticPr fontId="3"/>
  </si>
  <si>
    <r>
      <t>活用枠</t>
    </r>
    <r>
      <rPr>
        <sz val="6"/>
        <rFont val="ＭＳ Ｐゴシック"/>
        <family val="3"/>
        <charset val="128"/>
        <scheme val="minor"/>
      </rPr>
      <t>※１</t>
    </r>
    <rPh sb="0" eb="2">
      <t>カツヨウ</t>
    </rPh>
    <rPh sb="2" eb="3">
      <t>ワク</t>
    </rPh>
    <phoneticPr fontId="3"/>
  </si>
  <si>
    <r>
      <t>分類</t>
    </r>
    <r>
      <rPr>
        <sz val="6"/>
        <rFont val="ＭＳ Ｐゴシック"/>
        <family val="3"/>
        <charset val="128"/>
        <scheme val="minor"/>
      </rPr>
      <t>※２</t>
    </r>
    <rPh sb="0" eb="2">
      <t>ブンルイ</t>
    </rPh>
    <phoneticPr fontId="3"/>
  </si>
  <si>
    <t>　※２　「分類」は、産地戦略枠を活用する場合、実施要綱別紙16の２（５）のア、イ、ウのいずれに該当するか□に
　　　✓（チェック）を付けてください。</t>
    <rPh sb="5" eb="7">
      <t>ブンルイ</t>
    </rPh>
    <rPh sb="10" eb="12">
      <t>サンチ</t>
    </rPh>
    <rPh sb="12" eb="14">
      <t>センリャク</t>
    </rPh>
    <rPh sb="14" eb="15">
      <t>ワク</t>
    </rPh>
    <rPh sb="16" eb="18">
      <t>カツヨウ</t>
    </rPh>
    <rPh sb="20" eb="22">
      <t>バアイ</t>
    </rPh>
    <rPh sb="23" eb="25">
      <t>ジッシ</t>
    </rPh>
    <rPh sb="25" eb="27">
      <t>ヨウコウ</t>
    </rPh>
    <rPh sb="27" eb="29">
      <t>ベッシ</t>
    </rPh>
    <rPh sb="47" eb="49">
      <t>ガイトウ</t>
    </rPh>
    <phoneticPr fontId="3"/>
  </si>
  <si>
    <t>2回目の配分（E=H＋I）</t>
    <phoneticPr fontId="3"/>
  </si>
  <si>
    <t>産地戦略枠
（H）</t>
    <rPh sb="0" eb="2">
      <t>サンチ</t>
    </rPh>
    <rPh sb="2" eb="4">
      <t>センリャク</t>
    </rPh>
    <rPh sb="4" eb="5">
      <t>ワク</t>
    </rPh>
    <phoneticPr fontId="3"/>
  </si>
  <si>
    <t>従来枠
（I）</t>
    <rPh sb="0" eb="2">
      <t>ジュウライ</t>
    </rPh>
    <rPh sb="2" eb="3">
      <t>ワク</t>
    </rPh>
    <phoneticPr fontId="3"/>
  </si>
  <si>
    <r>
      <t xml:space="preserve">分
類
</t>
    </r>
    <r>
      <rPr>
        <sz val="6"/>
        <rFont val="ＭＳ Ｐゴシック"/>
        <family val="3"/>
        <charset val="128"/>
        <scheme val="minor"/>
      </rPr>
      <t>※４</t>
    </r>
    <rPh sb="0" eb="1">
      <t>ブン</t>
    </rPh>
    <rPh sb="2" eb="3">
      <t>ルイ</t>
    </rPh>
    <phoneticPr fontId="3"/>
  </si>
  <si>
    <t>（注）2回目の配分、追加配分枠が未定の段階にあっては、該当箇所を空欄により作成することとします。</t>
    <rPh sb="1" eb="2">
      <t>チュウ</t>
    </rPh>
    <rPh sb="4" eb="6">
      <t>カイメ</t>
    </rPh>
    <rPh sb="7" eb="9">
      <t>ハイブン</t>
    </rPh>
    <rPh sb="10" eb="12">
      <t>ツイカ</t>
    </rPh>
    <rPh sb="12" eb="15">
      <t>ハイブンワク</t>
    </rPh>
    <rPh sb="16" eb="18">
      <t>ミテイ</t>
    </rPh>
    <rPh sb="19" eb="21">
      <t>ダンカイ</t>
    </rPh>
    <rPh sb="27" eb="29">
      <t>ガイトウ</t>
    </rPh>
    <rPh sb="29" eb="31">
      <t>カショ</t>
    </rPh>
    <rPh sb="32" eb="34">
      <t>クウラン</t>
    </rPh>
    <rPh sb="37" eb="39">
      <t>サクセイ</t>
    </rPh>
    <phoneticPr fontId="3"/>
  </si>
  <si>
    <t>（１）－②従来枠の活用分</t>
    <rPh sb="5" eb="7">
      <t>ジュウライ</t>
    </rPh>
    <rPh sb="7" eb="8">
      <t>ワク</t>
    </rPh>
    <rPh sb="9" eb="11">
      <t>カツヨウ</t>
    </rPh>
    <rPh sb="11" eb="12">
      <t>ブン</t>
    </rPh>
    <phoneticPr fontId="3"/>
  </si>
  <si>
    <t>整理番号</t>
    <phoneticPr fontId="4"/>
  </si>
  <si>
    <t>新規</t>
    <rPh sb="0" eb="2">
      <t>シンキ</t>
    </rPh>
    <phoneticPr fontId="3"/>
  </si>
  <si>
    <t>助成開始年度</t>
    <rPh sb="0" eb="2">
      <t>ジョセイ</t>
    </rPh>
    <rPh sb="2" eb="4">
      <t>カイシ</t>
    </rPh>
    <rPh sb="4" eb="6">
      <t>ネンド</t>
    </rPh>
    <phoneticPr fontId="3"/>
  </si>
  <si>
    <t>□ア　　 □イ 　　□ウ</t>
    <phoneticPr fontId="3"/>
  </si>
  <si>
    <t>産地交付金の活用方法の明細</t>
    <rPh sb="0" eb="2">
      <t>サンチ</t>
    </rPh>
    <rPh sb="2" eb="5">
      <t>コウフキン</t>
    </rPh>
    <rPh sb="6" eb="8">
      <t>カツヨウ</t>
    </rPh>
    <rPh sb="8" eb="10">
      <t>ホウホウ</t>
    </rPh>
    <rPh sb="11" eb="13">
      <t>メイサイ</t>
    </rPh>
    <phoneticPr fontId="4"/>
  </si>
  <si>
    <t>産地戦略枠
（A=F+H）</t>
    <rPh sb="0" eb="2">
      <t>サンチ</t>
    </rPh>
    <rPh sb="2" eb="4">
      <t>センリャク</t>
    </rPh>
    <rPh sb="4" eb="5">
      <t>ワク</t>
    </rPh>
    <phoneticPr fontId="3"/>
  </si>
  <si>
    <t>従来枠
（B=G+I）</t>
    <rPh sb="0" eb="2">
      <t>ジュウライ</t>
    </rPh>
    <rPh sb="2" eb="3">
      <t>ワク</t>
    </rPh>
    <phoneticPr fontId="3"/>
  </si>
  <si>
    <t>1回目の配分（D=F＋G）</t>
    <phoneticPr fontId="3"/>
  </si>
  <si>
    <t>産地戦略枠
（F）</t>
    <rPh sb="0" eb="2">
      <t>サンチ</t>
    </rPh>
    <rPh sb="2" eb="4">
      <t>センリャク</t>
    </rPh>
    <rPh sb="4" eb="5">
      <t>ワク</t>
    </rPh>
    <phoneticPr fontId="3"/>
  </si>
  <si>
    <t>従来枠
（G）</t>
    <rPh sb="0" eb="2">
      <t>ジュウライ</t>
    </rPh>
    <rPh sb="2" eb="3">
      <t>ワク</t>
    </rPh>
    <phoneticPr fontId="3"/>
  </si>
  <si>
    <t>産地戦略枠</t>
    <rPh sb="0" eb="2">
      <t>サンチ</t>
    </rPh>
    <rPh sb="2" eb="4">
      <t>センリャク</t>
    </rPh>
    <rPh sb="4" eb="5">
      <t>ワク</t>
    </rPh>
    <phoneticPr fontId="3"/>
  </si>
  <si>
    <t>従来枠</t>
    <rPh sb="0" eb="2">
      <t>ジュウライ</t>
    </rPh>
    <rPh sb="2" eb="3">
      <t>ワク</t>
    </rPh>
    <phoneticPr fontId="3"/>
  </si>
  <si>
    <t>追加配分枠</t>
    <rPh sb="0" eb="2">
      <t>ツイカ</t>
    </rPh>
    <rPh sb="2" eb="5">
      <t>ハイブンワク</t>
    </rPh>
    <phoneticPr fontId="3"/>
  </si>
  <si>
    <t>残額</t>
    <rPh sb="0" eb="2">
      <t>ザンガク</t>
    </rPh>
    <phoneticPr fontId="3"/>
  </si>
  <si>
    <t>従来枠
（b）</t>
    <rPh sb="0" eb="2">
      <t>ジュウライ</t>
    </rPh>
    <rPh sb="2" eb="3">
      <t>ワク</t>
    </rPh>
    <phoneticPr fontId="3"/>
  </si>
  <si>
    <t>合　計</t>
    <rPh sb="0" eb="1">
      <t>ゴウ</t>
    </rPh>
    <rPh sb="2" eb="3">
      <t>ケイ</t>
    </rPh>
    <phoneticPr fontId="3"/>
  </si>
  <si>
    <t>記入→</t>
    <rPh sb="0" eb="2">
      <t>キニュウ</t>
    </rPh>
    <phoneticPr fontId="3"/>
  </si>
  <si>
    <r>
      <rPr>
        <sz val="8"/>
        <color rgb="FFFF0000"/>
        <rFont val="ＭＳ Ｐゴシック"/>
        <family val="3"/>
        <charset val="128"/>
        <scheme val="minor"/>
      </rPr>
      <t>前年度</t>
    </r>
    <r>
      <rPr>
        <sz val="8"/>
        <rFont val="ＭＳ Ｐゴシック"/>
        <family val="3"/>
        <charset val="128"/>
        <scheme val="minor"/>
      </rPr>
      <t>との比較</t>
    </r>
    <r>
      <rPr>
        <sz val="6"/>
        <rFont val="ＭＳ Ｐゴシック"/>
        <family val="3"/>
        <charset val="128"/>
        <scheme val="minor"/>
      </rPr>
      <t>※１</t>
    </r>
    <rPh sb="0" eb="3">
      <t>ゼンネンド</t>
    </rPh>
    <rPh sb="5" eb="7">
      <t>ヒカク</t>
    </rPh>
    <phoneticPr fontId="4"/>
  </si>
  <si>
    <r>
      <t xml:space="preserve">作
期
等
</t>
    </r>
    <r>
      <rPr>
        <sz val="6"/>
        <color rgb="FFFF0000"/>
        <rFont val="ＭＳ Ｐゴシック"/>
        <family val="3"/>
        <charset val="128"/>
        <scheme val="minor"/>
      </rPr>
      <t>※５</t>
    </r>
    <rPh sb="0" eb="1">
      <t>サク</t>
    </rPh>
    <rPh sb="2" eb="3">
      <t>キ</t>
    </rPh>
    <rPh sb="4" eb="5">
      <t>トウ</t>
    </rPh>
    <phoneticPr fontId="3"/>
  </si>
  <si>
    <r>
      <t xml:space="preserve">単価①
（円/10a）
</t>
    </r>
    <r>
      <rPr>
        <sz val="6"/>
        <color rgb="FFFF0000"/>
        <rFont val="ＭＳ Ｐゴシック"/>
        <family val="3"/>
        <charset val="128"/>
        <scheme val="minor"/>
      </rPr>
      <t>※６</t>
    </r>
    <rPh sb="0" eb="2">
      <t>タンカ</t>
    </rPh>
    <rPh sb="5" eb="6">
      <t>エン</t>
    </rPh>
    <phoneticPr fontId="4"/>
  </si>
  <si>
    <r>
      <t xml:space="preserve">合計
②
</t>
    </r>
    <r>
      <rPr>
        <sz val="6"/>
        <color rgb="FFFF0000"/>
        <rFont val="ＭＳ Ｐゴシック"/>
        <family val="3"/>
        <charset val="128"/>
        <scheme val="minor"/>
      </rPr>
      <t>※８</t>
    </r>
    <rPh sb="0" eb="2">
      <t>ゴウケイ</t>
    </rPh>
    <phoneticPr fontId="4"/>
  </si>
  <si>
    <r>
      <t>合計（基幹）</t>
    </r>
    <r>
      <rPr>
        <sz val="6"/>
        <color rgb="FFFF0000"/>
        <rFont val="ＭＳ Ｐゴシック"/>
        <family val="3"/>
        <charset val="128"/>
        <scheme val="minor"/>
      </rPr>
      <t>※７</t>
    </r>
    <rPh sb="0" eb="1">
      <t>ゴウ</t>
    </rPh>
    <rPh sb="1" eb="2">
      <t>ケイ</t>
    </rPh>
    <rPh sb="3" eb="5">
      <t>キカン</t>
    </rPh>
    <phoneticPr fontId="4"/>
  </si>
  <si>
    <r>
      <t>合計（二毛作）</t>
    </r>
    <r>
      <rPr>
        <sz val="6"/>
        <color rgb="FFFF0000"/>
        <rFont val="ＭＳ Ｐゴシック"/>
        <family val="3"/>
        <charset val="128"/>
        <scheme val="minor"/>
      </rPr>
      <t>※７</t>
    </r>
    <rPh sb="0" eb="1">
      <t>ゴウ</t>
    </rPh>
    <rPh sb="1" eb="2">
      <t>ケイ</t>
    </rPh>
    <rPh sb="3" eb="6">
      <t>ニモウサク</t>
    </rPh>
    <phoneticPr fontId="4"/>
  </si>
  <si>
    <r>
      <t>※１　「</t>
    </r>
    <r>
      <rPr>
        <sz val="8"/>
        <color rgb="FFFF0000"/>
        <rFont val="ＭＳ Ｐゴシック"/>
        <family val="3"/>
        <charset val="128"/>
        <scheme val="minor"/>
      </rPr>
      <t>前年度</t>
    </r>
    <r>
      <rPr>
        <sz val="8"/>
        <rFont val="ＭＳ Ｐゴシック"/>
        <family val="3"/>
        <charset val="128"/>
        <scheme val="minor"/>
      </rPr>
      <t>との比較」は、新規の場合は「新」、</t>
    </r>
    <r>
      <rPr>
        <sz val="8"/>
        <color rgb="FFFF0000"/>
        <rFont val="ＭＳ Ｐゴシック"/>
        <family val="3"/>
        <charset val="128"/>
        <scheme val="minor"/>
      </rPr>
      <t>前年度</t>
    </r>
    <r>
      <rPr>
        <sz val="8"/>
        <rFont val="ＭＳ Ｐゴシック"/>
        <family val="3"/>
        <charset val="128"/>
        <scheme val="minor"/>
      </rPr>
      <t>から継続で一部変更した場合は「変」、</t>
    </r>
    <r>
      <rPr>
        <sz val="8"/>
        <color rgb="FFFF0000"/>
        <rFont val="ＭＳ Ｐゴシック"/>
        <family val="3"/>
        <charset val="128"/>
        <scheme val="minor"/>
      </rPr>
      <t>前年度</t>
    </r>
    <r>
      <rPr>
        <sz val="8"/>
        <rFont val="ＭＳ Ｐゴシック"/>
        <family val="3"/>
        <charset val="128"/>
        <scheme val="minor"/>
      </rPr>
      <t>と同じ設定の場合は「同」を記入してください。
※２　二毛作</t>
    </r>
    <r>
      <rPr>
        <sz val="8"/>
        <color rgb="FFFF0000"/>
        <rFont val="ＭＳ Ｐゴシック"/>
        <family val="3"/>
        <charset val="128"/>
        <scheme val="minor"/>
      </rPr>
      <t>及び耕畜連携</t>
    </r>
    <r>
      <rPr>
        <sz val="8"/>
        <rFont val="ＭＳ Ｐゴシック"/>
        <family val="3"/>
        <charset val="128"/>
        <scheme val="minor"/>
      </rPr>
      <t>を対象とする使途は、他の設定と分けて記入し、二毛作の場合は使途の名称に「○○○（二毛作）」</t>
    </r>
    <r>
      <rPr>
        <sz val="8"/>
        <color rgb="FFFF0000"/>
        <rFont val="ＭＳ Ｐゴシック"/>
        <family val="3"/>
        <charset val="128"/>
        <scheme val="minor"/>
      </rPr>
      <t>、耕畜連携の場合は使途の名称に「○○○（耕畜連携）」</t>
    </r>
    <r>
      <rPr>
        <sz val="8"/>
        <rFont val="ＭＳ Ｐゴシック"/>
        <family val="3"/>
        <charset val="128"/>
        <scheme val="minor"/>
      </rPr>
      <t>と記入してください。
　　　</t>
    </r>
    <r>
      <rPr>
        <sz val="8"/>
        <color rgb="FFFF0000"/>
        <rFont val="ＭＳ Ｐゴシック"/>
        <family val="3"/>
        <charset val="128"/>
        <scheme val="minor"/>
      </rPr>
      <t>ただし、二毛作及び耕畜連携の支援の範囲は任意に設定することができるものとします。
　　　　なお、耕畜連携で二毛作も対象とする場合は、他の設定と分けて記入し、使途の名称に「○○○（耕畜連携・二毛作）」と記入してください。</t>
    </r>
    <r>
      <rPr>
        <sz val="8"/>
        <rFont val="ＭＳ Ｐゴシック"/>
        <family val="3"/>
        <charset val="128"/>
        <scheme val="minor"/>
      </rPr>
      <t xml:space="preserve">
※３　「取組番号」は、水田フル活用ビジョン４の表の取組に該当する取組番号を記入してください。
※４　「分類」欄については、実施要綱別紙16の２（５）のア、イ、ウのいずれに該当するか記入してください。
</t>
    </r>
    <r>
      <rPr>
        <sz val="8"/>
        <color rgb="FFFF0000"/>
        <rFont val="ＭＳ Ｐゴシック"/>
        <family val="3"/>
        <charset val="128"/>
        <scheme val="minor"/>
      </rPr>
      <t>※５</t>
    </r>
    <r>
      <rPr>
        <sz val="8"/>
        <rFont val="ＭＳ Ｐゴシック"/>
        <family val="3"/>
        <charset val="128"/>
        <scheme val="minor"/>
      </rPr>
      <t>　</t>
    </r>
    <r>
      <rPr>
        <sz val="8"/>
        <color rgb="FFFF0000"/>
        <rFont val="ＭＳ Ｐゴシック"/>
        <family val="3"/>
        <charset val="128"/>
        <scheme val="minor"/>
      </rPr>
      <t>「作期等」は、基幹作を対象とする使途は「１」、二毛作を対象とする使途は「２」、耕畜連携で基幹作を対象とする使途は「３」、耕畜連携で二毛作を対象とする使途は「４」と記入してください。</t>
    </r>
    <r>
      <rPr>
        <sz val="8"/>
        <rFont val="ＭＳ Ｐゴシック"/>
        <family val="3"/>
        <charset val="128"/>
        <scheme val="minor"/>
      </rPr>
      <t xml:space="preserve">
</t>
    </r>
    <r>
      <rPr>
        <sz val="8"/>
        <color rgb="FFFF0000"/>
        <rFont val="ＭＳ Ｐゴシック"/>
        <family val="3"/>
        <charset val="128"/>
        <scheme val="minor"/>
      </rPr>
      <t>※６　２回目配分を受けた場合に初めて単価を設定する使途については、当初段階のビジョンの「単価」は、０と記入してください。</t>
    </r>
    <r>
      <rPr>
        <sz val="8"/>
        <rFont val="ＭＳ Ｐゴシック"/>
        <family val="3"/>
        <charset val="128"/>
        <scheme val="minor"/>
      </rPr>
      <t xml:space="preserve">
</t>
    </r>
    <r>
      <rPr>
        <sz val="8"/>
        <color rgb="FFFF0000"/>
        <rFont val="ＭＳ Ｐゴシック"/>
        <family val="3"/>
        <charset val="128"/>
        <scheme val="minor"/>
      </rPr>
      <t>※７</t>
    </r>
    <r>
      <rPr>
        <sz val="8"/>
        <rFont val="ＭＳ Ｐゴシック"/>
        <family val="3"/>
        <charset val="128"/>
        <scheme val="minor"/>
      </rPr>
      <t>　「合計（基幹）の実面積」は、</t>
    </r>
    <r>
      <rPr>
        <sz val="8"/>
        <color rgb="FFFF0000"/>
        <rFont val="ＭＳ Ｐゴシック"/>
        <family val="3"/>
        <charset val="128"/>
        <scheme val="minor"/>
      </rPr>
      <t>基幹作</t>
    </r>
    <r>
      <rPr>
        <sz val="8"/>
        <rFont val="ＭＳ Ｐゴシック"/>
        <family val="3"/>
        <charset val="128"/>
        <scheme val="minor"/>
      </rPr>
      <t>を対象とした設定の実面積を記入し、「合計（二毛作）の実面積」は、</t>
    </r>
    <r>
      <rPr>
        <sz val="8"/>
        <color rgb="FFFF0000"/>
        <rFont val="ＭＳ Ｐゴシック"/>
        <family val="3"/>
        <charset val="128"/>
        <scheme val="minor"/>
      </rPr>
      <t>二毛作</t>
    </r>
    <r>
      <rPr>
        <sz val="8"/>
        <rFont val="ＭＳ Ｐゴシック"/>
        <family val="3"/>
        <charset val="128"/>
        <scheme val="minor"/>
      </rPr>
      <t xml:space="preserve">を対象とした設定の実面積を記入してください。
</t>
    </r>
    <r>
      <rPr>
        <sz val="8"/>
        <color rgb="FFFF0000"/>
        <rFont val="ＭＳ Ｐゴシック"/>
        <family val="3"/>
        <charset val="128"/>
        <scheme val="minor"/>
      </rPr>
      <t>※８</t>
    </r>
    <r>
      <rPr>
        <sz val="8"/>
        <rFont val="ＭＳ Ｐゴシック"/>
        <family val="3"/>
        <charset val="128"/>
        <scheme val="minor"/>
      </rPr>
      <t xml:space="preserve">　②の合計は、各使途の合計面積を記入してください。
</t>
    </r>
    <r>
      <rPr>
        <sz val="8"/>
        <color rgb="FFFF0000"/>
        <rFont val="ＭＳ Ｐゴシック"/>
        <family val="3"/>
        <charset val="128"/>
        <scheme val="minor"/>
      </rPr>
      <t>※９</t>
    </r>
    <r>
      <rPr>
        <sz val="8"/>
        <rFont val="ＭＳ Ｐゴシック"/>
        <family val="3"/>
        <charset val="128"/>
        <scheme val="minor"/>
      </rPr>
      <t>　所要額欄の二重枠には、所要額の合計を記入してください。
（注）使途ごとに「産地交付金の活用方法の明細（個票）」を添付してください。</t>
    </r>
    <rPh sb="4" eb="7">
      <t>ゼンネンド</t>
    </rPh>
    <rPh sb="77" eb="78">
      <t>オヨ</t>
    </rPh>
    <rPh sb="79" eb="81">
      <t>コウチク</t>
    </rPh>
    <rPh sb="81" eb="83">
      <t>レンケイ</t>
    </rPh>
    <rPh sb="105" eb="108">
      <t>ニモウサク</t>
    </rPh>
    <rPh sb="109" eb="111">
      <t>バアイ</t>
    </rPh>
    <rPh sb="129" eb="131">
      <t>コウチク</t>
    </rPh>
    <rPh sb="131" eb="133">
      <t>レンケイ</t>
    </rPh>
    <rPh sb="134" eb="136">
      <t>バアイ</t>
    </rPh>
    <rPh sb="137" eb="139">
      <t>シト</t>
    </rPh>
    <rPh sb="140" eb="142">
      <t>メイショウ</t>
    </rPh>
    <rPh sb="148" eb="150">
      <t>コウチク</t>
    </rPh>
    <rPh sb="150" eb="152">
      <t>レンケイ</t>
    </rPh>
    <rPh sb="221" eb="224">
      <t>ニモウサク</t>
    </rPh>
    <rPh sb="225" eb="227">
      <t>タイショウ</t>
    </rPh>
    <rPh sb="230" eb="232">
      <t>バアイ</t>
    </rPh>
    <rPh sb="234" eb="235">
      <t>タ</t>
    </rPh>
    <rPh sb="236" eb="238">
      <t>セッテイ</t>
    </rPh>
    <rPh sb="239" eb="240">
      <t>ワ</t>
    </rPh>
    <rPh sb="242" eb="244">
      <t>キニュウ</t>
    </rPh>
    <rPh sb="257" eb="259">
      <t>コウチク</t>
    </rPh>
    <rPh sb="259" eb="261">
      <t>レンケイ</t>
    </rPh>
    <rPh sb="262" eb="265">
      <t>ニモウサク</t>
    </rPh>
    <rPh sb="268" eb="270">
      <t>キニュウ</t>
    </rPh>
    <rPh sb="339" eb="341">
      <t>ジッシ</t>
    </rPh>
    <rPh sb="382" eb="384">
      <t>サクキ</t>
    </rPh>
    <rPh sb="384" eb="385">
      <t>トウ</t>
    </rPh>
    <rPh sb="388" eb="390">
      <t>キカン</t>
    </rPh>
    <rPh sb="390" eb="391">
      <t>サク</t>
    </rPh>
    <rPh sb="392" eb="394">
      <t>タイショウ</t>
    </rPh>
    <rPh sb="397" eb="399">
      <t>シト</t>
    </rPh>
    <rPh sb="420" eb="422">
      <t>コウチク</t>
    </rPh>
    <rPh sb="422" eb="424">
      <t>レンケイ</t>
    </rPh>
    <rPh sb="425" eb="428">
      <t>キカンサク</t>
    </rPh>
    <rPh sb="441" eb="443">
      <t>コウチク</t>
    </rPh>
    <rPh sb="443" eb="445">
      <t>レンケイ</t>
    </rPh>
    <rPh sb="446" eb="449">
      <t>ニモウサク</t>
    </rPh>
    <rPh sb="450" eb="452">
      <t>タイショウ</t>
    </rPh>
    <rPh sb="455" eb="457">
      <t>シト</t>
    </rPh>
    <rPh sb="476" eb="478">
      <t>カイメ</t>
    </rPh>
    <rPh sb="478" eb="480">
      <t>ハイブン</t>
    </rPh>
    <rPh sb="481" eb="482">
      <t>ウ</t>
    </rPh>
    <rPh sb="484" eb="486">
      <t>バアイ</t>
    </rPh>
    <rPh sb="487" eb="488">
      <t>ハジ</t>
    </rPh>
    <rPh sb="490" eb="492">
      <t>タンカ</t>
    </rPh>
    <rPh sb="493" eb="495">
      <t>セッテイ</t>
    </rPh>
    <rPh sb="497" eb="499">
      <t>シト</t>
    </rPh>
    <rPh sb="516" eb="518">
      <t>タンカ</t>
    </rPh>
    <rPh sb="523" eb="525">
      <t>キニュウ</t>
    </rPh>
    <rPh sb="671" eb="672">
      <t>チュウ</t>
    </rPh>
    <rPh sb="673" eb="675">
      <t>シト</t>
    </rPh>
    <rPh sb="679" eb="681">
      <t>サンチ</t>
    </rPh>
    <rPh sb="681" eb="684">
      <t>コウフキン</t>
    </rPh>
    <rPh sb="685" eb="687">
      <t>カツヨウ</t>
    </rPh>
    <rPh sb="687" eb="689">
      <t>ホウホウ</t>
    </rPh>
    <rPh sb="690" eb="692">
      <t>メイサイ</t>
    </rPh>
    <rPh sb="693" eb="695">
      <t>コヒョウ</t>
    </rPh>
    <rPh sb="698" eb="700">
      <t>テンプ</t>
    </rPh>
    <phoneticPr fontId="3"/>
  </si>
  <si>
    <t>新</t>
    <rPh sb="0" eb="1">
      <t>シン</t>
    </rPh>
    <phoneticPr fontId="3"/>
  </si>
  <si>
    <t>変</t>
    <rPh sb="0" eb="1">
      <t>ヘン</t>
    </rPh>
    <phoneticPr fontId="3"/>
  </si>
  <si>
    <t>同</t>
    <rPh sb="0" eb="1">
      <t>ドウ</t>
    </rPh>
    <phoneticPr fontId="3"/>
  </si>
  <si>
    <r>
      <t>③　</t>
    </r>
    <r>
      <rPr>
        <sz val="8"/>
        <color rgb="FFFF0000"/>
        <rFont val="ＭＳ Ｐゴシック"/>
        <family val="3"/>
        <charset val="128"/>
        <scheme val="minor"/>
      </rPr>
      <t>※９</t>
    </r>
    <phoneticPr fontId="3"/>
  </si>
  <si>
    <t>ア</t>
    <phoneticPr fontId="3"/>
  </si>
  <si>
    <t>イ</t>
    <phoneticPr fontId="3"/>
  </si>
  <si>
    <t>ウ</t>
    <phoneticPr fontId="3"/>
  </si>
  <si>
    <r>
      <t xml:space="preserve">作
期
等
</t>
    </r>
    <r>
      <rPr>
        <sz val="6"/>
        <color rgb="FFFF0000"/>
        <rFont val="ＭＳ Ｐゴシック"/>
        <family val="3"/>
        <charset val="128"/>
        <scheme val="minor"/>
      </rPr>
      <t>※４</t>
    </r>
    <rPh sb="0" eb="1">
      <t>サク</t>
    </rPh>
    <rPh sb="2" eb="3">
      <t>キ</t>
    </rPh>
    <rPh sb="4" eb="5">
      <t>トウ</t>
    </rPh>
    <phoneticPr fontId="3"/>
  </si>
  <si>
    <r>
      <t xml:space="preserve">単価④
（円/10a）
</t>
    </r>
    <r>
      <rPr>
        <sz val="6"/>
        <color rgb="FFFF0000"/>
        <rFont val="ＭＳ Ｐゴシック"/>
        <family val="3"/>
        <charset val="128"/>
        <scheme val="minor"/>
      </rPr>
      <t>※５</t>
    </r>
    <rPh sb="0" eb="2">
      <t>タンカ</t>
    </rPh>
    <rPh sb="5" eb="6">
      <t>エン</t>
    </rPh>
    <phoneticPr fontId="4"/>
  </si>
  <si>
    <r>
      <t xml:space="preserve">合計
⑤
</t>
    </r>
    <r>
      <rPr>
        <sz val="6"/>
        <color rgb="FFFF0000"/>
        <rFont val="ＭＳ Ｐゴシック"/>
        <family val="3"/>
        <charset val="128"/>
        <scheme val="minor"/>
      </rPr>
      <t>※７</t>
    </r>
    <rPh sb="0" eb="2">
      <t>ゴウケイ</t>
    </rPh>
    <phoneticPr fontId="4"/>
  </si>
  <si>
    <r>
      <t>合計（基幹）</t>
    </r>
    <r>
      <rPr>
        <sz val="6"/>
        <color rgb="FFFF0000"/>
        <rFont val="ＭＳ Ｐゴシック"/>
        <family val="3"/>
        <charset val="128"/>
        <scheme val="minor"/>
      </rPr>
      <t>※６</t>
    </r>
    <rPh sb="0" eb="1">
      <t>ゴウ</t>
    </rPh>
    <rPh sb="1" eb="2">
      <t>ケイ</t>
    </rPh>
    <rPh sb="3" eb="5">
      <t>キカン</t>
    </rPh>
    <phoneticPr fontId="4"/>
  </si>
  <si>
    <r>
      <t>合計（二毛作）</t>
    </r>
    <r>
      <rPr>
        <sz val="6"/>
        <color rgb="FFFF0000"/>
        <rFont val="ＭＳ Ｐゴシック"/>
        <family val="3"/>
        <charset val="128"/>
        <scheme val="minor"/>
      </rPr>
      <t>※６</t>
    </r>
    <rPh sb="0" eb="1">
      <t>ゴウ</t>
    </rPh>
    <rPh sb="1" eb="2">
      <t>ケイ</t>
    </rPh>
    <rPh sb="3" eb="6">
      <t>ニモウサク</t>
    </rPh>
    <phoneticPr fontId="4"/>
  </si>
  <si>
    <r>
      <t>※１　「</t>
    </r>
    <r>
      <rPr>
        <sz val="8"/>
        <color rgb="FFFF0000"/>
        <rFont val="ＭＳ Ｐゴシック"/>
        <family val="3"/>
        <charset val="128"/>
        <scheme val="minor"/>
      </rPr>
      <t>前年度</t>
    </r>
    <r>
      <rPr>
        <sz val="8"/>
        <rFont val="ＭＳ Ｐゴシック"/>
        <family val="3"/>
        <charset val="128"/>
        <scheme val="minor"/>
      </rPr>
      <t>との比較」は、新規の場合は「新」、</t>
    </r>
    <r>
      <rPr>
        <sz val="8"/>
        <color rgb="FFFF0000"/>
        <rFont val="ＭＳ Ｐゴシック"/>
        <family val="3"/>
        <charset val="128"/>
        <scheme val="minor"/>
      </rPr>
      <t>前年度</t>
    </r>
    <r>
      <rPr>
        <sz val="8"/>
        <rFont val="ＭＳ Ｐゴシック"/>
        <family val="3"/>
        <charset val="128"/>
        <scheme val="minor"/>
      </rPr>
      <t>から継続で一部変更した場合は「変」、</t>
    </r>
    <r>
      <rPr>
        <sz val="8"/>
        <color rgb="FFFF0000"/>
        <rFont val="ＭＳ Ｐゴシック"/>
        <family val="3"/>
        <charset val="128"/>
        <scheme val="minor"/>
      </rPr>
      <t>前年度</t>
    </r>
    <r>
      <rPr>
        <sz val="8"/>
        <rFont val="ＭＳ Ｐゴシック"/>
        <family val="3"/>
        <charset val="128"/>
        <scheme val="minor"/>
      </rPr>
      <t>と同じ設定の場合は「同」を記入してください。
※２　二毛作</t>
    </r>
    <r>
      <rPr>
        <sz val="8"/>
        <color rgb="FFFF0000"/>
        <rFont val="ＭＳ Ｐゴシック"/>
        <family val="3"/>
        <charset val="128"/>
        <scheme val="minor"/>
      </rPr>
      <t>及び耕畜連携</t>
    </r>
    <r>
      <rPr>
        <sz val="8"/>
        <rFont val="ＭＳ Ｐゴシック"/>
        <family val="3"/>
        <charset val="128"/>
        <scheme val="minor"/>
      </rPr>
      <t>を対象とする使途は、他の設定と分けて記入し、二毛作の場合は使途の名称に「○○○（二毛作）」</t>
    </r>
    <r>
      <rPr>
        <sz val="8"/>
        <color rgb="FFFF0000"/>
        <rFont val="ＭＳ Ｐゴシック"/>
        <family val="3"/>
        <charset val="128"/>
        <scheme val="minor"/>
      </rPr>
      <t>、耕畜連携の場合は使途の名称に「○○○（耕畜連携）」</t>
    </r>
    <r>
      <rPr>
        <sz val="8"/>
        <rFont val="ＭＳ Ｐゴシック"/>
        <family val="3"/>
        <charset val="128"/>
        <scheme val="minor"/>
      </rPr>
      <t>と記入してください。
　　　</t>
    </r>
    <r>
      <rPr>
        <sz val="8"/>
        <color rgb="FFFF0000"/>
        <rFont val="ＭＳ Ｐゴシック"/>
        <family val="3"/>
        <charset val="128"/>
        <scheme val="minor"/>
      </rPr>
      <t>ただし、二毛作及び耕畜連携の支援の範囲は任意に設定することができるものとします。
　　　　なお、耕畜連携で二毛作も対象とする場合は、他の設定と分けて記入し、使途の名称に「○○○（耕畜連携・二毛作）」と記入してください。</t>
    </r>
    <r>
      <rPr>
        <sz val="8"/>
        <rFont val="ＭＳ Ｐゴシック"/>
        <family val="3"/>
        <charset val="128"/>
        <scheme val="minor"/>
      </rPr>
      <t xml:space="preserve">
※３　「取組番号」は、水田フル活用ビジョン４の表の取組に該当する取組番号を記入してください（該当しない場合の記入は不要です）。
</t>
    </r>
    <r>
      <rPr>
        <sz val="8"/>
        <color rgb="FFFF0000"/>
        <rFont val="ＭＳ Ｐゴシック"/>
        <family val="3"/>
        <charset val="128"/>
        <scheme val="minor"/>
      </rPr>
      <t>※４</t>
    </r>
    <r>
      <rPr>
        <sz val="8"/>
        <rFont val="ＭＳ Ｐゴシック"/>
        <family val="3"/>
        <charset val="128"/>
        <scheme val="minor"/>
      </rPr>
      <t>　</t>
    </r>
    <r>
      <rPr>
        <sz val="8"/>
        <color rgb="FFFF0000"/>
        <rFont val="ＭＳ Ｐゴシック"/>
        <family val="3"/>
        <charset val="128"/>
        <scheme val="minor"/>
      </rPr>
      <t>「作期等」は、基幹作を対象とする使途は「１」、二毛作を対象とする使途は「２」、耕畜連携で基幹作を対象とする使途は「３」、耕畜連携で二毛作を対象とする使途は「４」と記入してください。</t>
    </r>
    <r>
      <rPr>
        <sz val="8"/>
        <rFont val="ＭＳ Ｐゴシック"/>
        <family val="3"/>
        <charset val="128"/>
        <scheme val="minor"/>
      </rPr>
      <t xml:space="preserve">
</t>
    </r>
    <r>
      <rPr>
        <sz val="8"/>
        <color rgb="FFFF0000"/>
        <rFont val="ＭＳ Ｐゴシック"/>
        <family val="3"/>
        <charset val="128"/>
        <scheme val="minor"/>
      </rPr>
      <t>※５　２回目配分を受けた場合に初めて単価を設定する使途については、当初段階のビジョンの「単価」は、０と記入してください。</t>
    </r>
    <r>
      <rPr>
        <sz val="8"/>
        <rFont val="ＭＳ Ｐゴシック"/>
        <family val="3"/>
        <charset val="128"/>
        <scheme val="minor"/>
      </rPr>
      <t xml:space="preserve">
</t>
    </r>
    <r>
      <rPr>
        <sz val="8"/>
        <color rgb="FFFF0000"/>
        <rFont val="ＭＳ Ｐゴシック"/>
        <family val="3"/>
        <charset val="128"/>
        <scheme val="minor"/>
      </rPr>
      <t>※６</t>
    </r>
    <r>
      <rPr>
        <sz val="8"/>
        <rFont val="ＭＳ Ｐゴシック"/>
        <family val="3"/>
        <charset val="128"/>
        <scheme val="minor"/>
      </rPr>
      <t>　「合計（基幹）の実面積」は、</t>
    </r>
    <r>
      <rPr>
        <sz val="8"/>
        <color rgb="FFFF0000"/>
        <rFont val="ＭＳ Ｐゴシック"/>
        <family val="3"/>
        <charset val="128"/>
        <scheme val="minor"/>
      </rPr>
      <t>基幹作</t>
    </r>
    <r>
      <rPr>
        <sz val="8"/>
        <rFont val="ＭＳ Ｐゴシック"/>
        <family val="3"/>
        <charset val="128"/>
        <scheme val="minor"/>
      </rPr>
      <t>を対象とした設定の実面積を記入し、「合計（二毛作）の実面積」は、</t>
    </r>
    <r>
      <rPr>
        <sz val="8"/>
        <color rgb="FFFF0000"/>
        <rFont val="ＭＳ Ｐゴシック"/>
        <family val="3"/>
        <charset val="128"/>
        <scheme val="minor"/>
      </rPr>
      <t>二毛作</t>
    </r>
    <r>
      <rPr>
        <sz val="8"/>
        <rFont val="ＭＳ Ｐゴシック"/>
        <family val="3"/>
        <charset val="128"/>
        <scheme val="minor"/>
      </rPr>
      <t xml:space="preserve">を対象とした設定の実面積を記入してください。
</t>
    </r>
    <r>
      <rPr>
        <sz val="8"/>
        <color rgb="FFFF0000"/>
        <rFont val="ＭＳ Ｐゴシック"/>
        <family val="3"/>
        <charset val="128"/>
        <scheme val="minor"/>
      </rPr>
      <t>※７</t>
    </r>
    <r>
      <rPr>
        <sz val="8"/>
        <rFont val="ＭＳ Ｐゴシック"/>
        <family val="3"/>
        <charset val="128"/>
        <scheme val="minor"/>
      </rPr>
      <t xml:space="preserve">　⑤の合計は、各使途の合計面積を記入してください。
</t>
    </r>
    <r>
      <rPr>
        <sz val="8"/>
        <color rgb="FFFF0000"/>
        <rFont val="ＭＳ Ｐゴシック"/>
        <family val="3"/>
        <charset val="128"/>
        <scheme val="minor"/>
      </rPr>
      <t>※８</t>
    </r>
    <r>
      <rPr>
        <sz val="8"/>
        <rFont val="ＭＳ Ｐゴシック"/>
        <family val="3"/>
        <charset val="128"/>
        <scheme val="minor"/>
      </rPr>
      <t>　所要額欄の二重枠には、所要額の合計を記入してください。
（注）使途ごとに「産地交付金の活用方法の明細（個票）」を添付してください。</t>
    </r>
    <rPh sb="4" eb="7">
      <t>ゼンネンド</t>
    </rPh>
    <rPh sb="24" eb="27">
      <t>ゼンネンド</t>
    </rPh>
    <rPh sb="45" eb="48">
      <t>ゼンネンド</t>
    </rPh>
    <rPh sb="324" eb="326">
      <t>ガイトウ</t>
    </rPh>
    <rPh sb="329" eb="331">
      <t>バアイ</t>
    </rPh>
    <rPh sb="332" eb="334">
      <t>キニュウ</t>
    </rPh>
    <rPh sb="335" eb="337">
      <t>フヨウ</t>
    </rPh>
    <rPh sb="389" eb="392">
      <t>キカンサク</t>
    </rPh>
    <rPh sb="410" eb="413">
      <t>ニモウサク</t>
    </rPh>
    <phoneticPr fontId="3"/>
  </si>
  <si>
    <r>
      <t>⑥</t>
    </r>
    <r>
      <rPr>
        <sz val="8"/>
        <color rgb="FFFF0000"/>
        <rFont val="ＭＳ Ｐゴシック"/>
        <family val="3"/>
        <charset val="128"/>
        <scheme val="minor"/>
      </rPr>
      <t>※８</t>
    </r>
    <phoneticPr fontId="3"/>
  </si>
  <si>
    <r>
      <t xml:space="preserve">作期等
</t>
    </r>
    <r>
      <rPr>
        <sz val="6"/>
        <color rgb="FFFF0000"/>
        <rFont val="ＭＳ Ｐゴシック"/>
        <family val="3"/>
        <charset val="128"/>
        <scheme val="minor"/>
      </rPr>
      <t>※５</t>
    </r>
    <rPh sb="0" eb="2">
      <t>サクキ</t>
    </rPh>
    <rPh sb="2" eb="3">
      <t>トウ</t>
    </rPh>
    <phoneticPr fontId="3"/>
  </si>
  <si>
    <r>
      <t>単価</t>
    </r>
    <r>
      <rPr>
        <sz val="9"/>
        <color rgb="FFFF0000"/>
        <rFont val="ＭＳ Ｐゴシック"/>
        <family val="3"/>
        <charset val="128"/>
        <scheme val="minor"/>
      </rPr>
      <t>⑦</t>
    </r>
    <r>
      <rPr>
        <sz val="9"/>
        <rFont val="ＭＳ Ｐゴシック"/>
        <family val="3"/>
        <charset val="128"/>
        <scheme val="minor"/>
      </rPr>
      <t xml:space="preserve">
（円/10a）
</t>
    </r>
    <r>
      <rPr>
        <sz val="6"/>
        <color rgb="FFFF0000"/>
        <rFont val="ＭＳ Ｐゴシック"/>
        <family val="3"/>
        <charset val="128"/>
        <scheme val="minor"/>
      </rPr>
      <t>※６</t>
    </r>
    <rPh sb="0" eb="2">
      <t>タンカ</t>
    </rPh>
    <rPh sb="5" eb="6">
      <t>エン</t>
    </rPh>
    <phoneticPr fontId="4"/>
  </si>
  <si>
    <r>
      <t>面　積　（ａ単位）</t>
    </r>
    <r>
      <rPr>
        <sz val="6"/>
        <color theme="3"/>
        <rFont val="ＭＳ Ｐゴシック"/>
        <family val="3"/>
        <charset val="128"/>
        <scheme val="minor"/>
      </rPr>
      <t>※６</t>
    </r>
    <rPh sb="0" eb="1">
      <t>メン</t>
    </rPh>
    <rPh sb="2" eb="3">
      <t>セキ</t>
    </rPh>
    <rPh sb="6" eb="8">
      <t>タンイ</t>
    </rPh>
    <phoneticPr fontId="4"/>
  </si>
  <si>
    <r>
      <t xml:space="preserve">所要額
</t>
    </r>
    <r>
      <rPr>
        <sz val="9"/>
        <color rgb="FFFF0000"/>
        <rFont val="ＭＳ Ｐゴシック"/>
        <family val="3"/>
        <charset val="128"/>
        <scheme val="minor"/>
      </rPr>
      <t>⑦×⑧</t>
    </r>
    <r>
      <rPr>
        <sz val="9"/>
        <rFont val="ＭＳ Ｐゴシック"/>
        <family val="3"/>
        <charset val="128"/>
        <scheme val="minor"/>
      </rPr>
      <t xml:space="preserve">
（円）</t>
    </r>
    <rPh sb="0" eb="3">
      <t>ショヨウガク</t>
    </rPh>
    <rPh sb="9" eb="10">
      <t>エン</t>
    </rPh>
    <phoneticPr fontId="4"/>
  </si>
  <si>
    <r>
      <t xml:space="preserve">合計
</t>
    </r>
    <r>
      <rPr>
        <sz val="9"/>
        <color rgb="FFFF0000"/>
        <rFont val="ＭＳ Ｐゴシック"/>
        <family val="3"/>
        <charset val="128"/>
        <scheme val="minor"/>
      </rPr>
      <t>⑧</t>
    </r>
    <r>
      <rPr>
        <sz val="9"/>
        <rFont val="ＭＳ Ｐゴシック"/>
        <family val="3"/>
        <charset val="128"/>
        <scheme val="minor"/>
      </rPr>
      <t xml:space="preserve">
</t>
    </r>
    <r>
      <rPr>
        <sz val="6"/>
        <color rgb="FFFF0000"/>
        <rFont val="ＭＳ Ｐゴシック"/>
        <family val="3"/>
        <charset val="128"/>
        <scheme val="minor"/>
      </rPr>
      <t>※８</t>
    </r>
    <rPh sb="0" eb="2">
      <t>ゴウケイ</t>
    </rPh>
    <phoneticPr fontId="4"/>
  </si>
  <si>
    <r>
      <t>※１　「</t>
    </r>
    <r>
      <rPr>
        <sz val="8"/>
        <color rgb="FFFF0000"/>
        <rFont val="ＭＳ Ｐゴシック"/>
        <family val="3"/>
        <charset val="128"/>
        <scheme val="minor"/>
      </rPr>
      <t>前年度</t>
    </r>
    <r>
      <rPr>
        <sz val="8"/>
        <rFont val="ＭＳ Ｐゴシック"/>
        <family val="3"/>
        <charset val="128"/>
        <scheme val="minor"/>
      </rPr>
      <t>との比較」は、新規の場合は「新」、</t>
    </r>
    <r>
      <rPr>
        <sz val="8"/>
        <color rgb="FFFF0000"/>
        <rFont val="ＭＳ Ｐゴシック"/>
        <family val="3"/>
        <charset val="128"/>
        <scheme val="minor"/>
      </rPr>
      <t>前年度</t>
    </r>
    <r>
      <rPr>
        <sz val="8"/>
        <rFont val="ＭＳ Ｐゴシック"/>
        <family val="3"/>
        <charset val="128"/>
        <scheme val="minor"/>
      </rPr>
      <t>から継続で一部変更した場合は「変」、</t>
    </r>
    <r>
      <rPr>
        <sz val="8"/>
        <color rgb="FFFF0000"/>
        <rFont val="ＭＳ Ｐゴシック"/>
        <family val="3"/>
        <charset val="128"/>
        <scheme val="minor"/>
      </rPr>
      <t>前年度</t>
    </r>
    <r>
      <rPr>
        <sz val="8"/>
        <rFont val="ＭＳ Ｐゴシック"/>
        <family val="3"/>
        <charset val="128"/>
        <scheme val="minor"/>
      </rPr>
      <t>と同じ設定の場合は「同」を記入してください。
※２　「取組の種類」には、いずれの取組等に係る追加配分枠を充てるのか、以下のア～</t>
    </r>
    <r>
      <rPr>
        <sz val="8"/>
        <color rgb="FFFF0000"/>
        <rFont val="ＭＳ Ｐゴシック"/>
        <family val="3"/>
        <charset val="128"/>
        <scheme val="minor"/>
      </rPr>
      <t>オ</t>
    </r>
    <r>
      <rPr>
        <sz val="8"/>
        <rFont val="ＭＳ Ｐゴシック"/>
        <family val="3"/>
        <charset val="128"/>
        <scheme val="minor"/>
      </rPr>
      <t>のいずれかを記入してください。
　　　「ア」多収品種の導入への取組　　「イ」加工用米の複数年契約の取組　　「ウ」備蓄米の取組　　「エ」そば、なたね（基幹作）の作付け　　
　　　「</t>
    </r>
    <r>
      <rPr>
        <sz val="8"/>
        <color rgb="FFFF0000"/>
        <rFont val="ＭＳ Ｐゴシック"/>
        <family val="3"/>
        <charset val="128"/>
        <scheme val="minor"/>
      </rPr>
      <t>オ</t>
    </r>
    <r>
      <rPr>
        <sz val="8"/>
        <rFont val="ＭＳ Ｐゴシック"/>
        <family val="3"/>
        <charset val="128"/>
        <scheme val="minor"/>
      </rPr>
      <t>」主食用米作付面積が生産数量目標の面積換算値を下回ることとなる都道府県に対して、当該生産数量目標の面積換算値より下回った面積に応じた配分
※３　二毛作</t>
    </r>
    <r>
      <rPr>
        <sz val="8"/>
        <color rgb="FFFF0000"/>
        <rFont val="ＭＳ Ｐゴシック"/>
        <family val="3"/>
        <charset val="128"/>
        <scheme val="minor"/>
      </rPr>
      <t>及び耕畜連携</t>
    </r>
    <r>
      <rPr>
        <sz val="8"/>
        <rFont val="ＭＳ Ｐゴシック"/>
        <family val="3"/>
        <charset val="128"/>
        <scheme val="minor"/>
      </rPr>
      <t>を対象とする使途は、他の設定と分けて記入し、二毛作の場合は使途の名称に「○○○（二毛作）」</t>
    </r>
    <r>
      <rPr>
        <sz val="8"/>
        <color rgb="FFFF0000"/>
        <rFont val="ＭＳ Ｐゴシック"/>
        <family val="3"/>
        <charset val="128"/>
        <scheme val="minor"/>
      </rPr>
      <t>、耕畜連携の場合は使途の名称に「○○○（耕畜連携）」</t>
    </r>
    <r>
      <rPr>
        <sz val="8"/>
        <rFont val="ＭＳ Ｐゴシック"/>
        <family val="3"/>
        <charset val="128"/>
        <scheme val="minor"/>
      </rPr>
      <t>と記入してください。
　　　</t>
    </r>
    <r>
      <rPr>
        <sz val="8"/>
        <color rgb="FFFF0000"/>
        <rFont val="ＭＳ Ｐゴシック"/>
        <family val="3"/>
        <charset val="128"/>
        <scheme val="minor"/>
      </rPr>
      <t>ただし、二毛作及び耕畜連携の支援の範囲は任意に設定することができるものとします。
　　　　なお、耕畜連携で二毛作も対象とする場合は、他の設定と分けて記入し、使途の名称に「○○○（耕畜連携・二毛作）」と記入してください。</t>
    </r>
    <r>
      <rPr>
        <sz val="8"/>
        <rFont val="ＭＳ Ｐゴシック"/>
        <family val="3"/>
        <charset val="128"/>
        <scheme val="minor"/>
      </rPr>
      <t xml:space="preserve">
※４　「取組番号」は、水田フル活用ビジョン４の表の取組に該当する取組番号を記入してください（該当しない場合の記入は不要です）。
</t>
    </r>
    <r>
      <rPr>
        <sz val="8"/>
        <color rgb="FFFF0000"/>
        <rFont val="ＭＳ Ｐゴシック"/>
        <family val="3"/>
        <charset val="128"/>
        <scheme val="minor"/>
      </rPr>
      <t>※５</t>
    </r>
    <r>
      <rPr>
        <sz val="8"/>
        <rFont val="ＭＳ Ｐゴシック"/>
        <family val="3"/>
        <charset val="128"/>
        <scheme val="minor"/>
      </rPr>
      <t>　</t>
    </r>
    <r>
      <rPr>
        <sz val="8"/>
        <color rgb="FFFF0000"/>
        <rFont val="ＭＳ Ｐゴシック"/>
        <family val="3"/>
        <charset val="128"/>
        <scheme val="minor"/>
      </rPr>
      <t>「作期等」は、基幹作を対象とする使途は「１」、二毛作を対象とする使途は「２」、耕畜連携で基幹作を対象とする使途は「３」、耕畜連携で二毛作を対象とする使途は「４」と記入してください。
※６　</t>
    </r>
    <r>
      <rPr>
        <sz val="8"/>
        <color theme="3"/>
        <rFont val="ＭＳ Ｐゴシック"/>
        <family val="3"/>
        <charset val="128"/>
        <scheme val="minor"/>
      </rPr>
      <t>「面積」は、追加配分が未定の段階にあっては、空欄としてください。</t>
    </r>
    <r>
      <rPr>
        <sz val="8"/>
        <rFont val="ＭＳ Ｐゴシック"/>
        <family val="3"/>
        <charset val="128"/>
        <scheme val="minor"/>
      </rPr>
      <t xml:space="preserve">
</t>
    </r>
    <r>
      <rPr>
        <sz val="8"/>
        <color rgb="FFFF0000"/>
        <rFont val="ＭＳ Ｐゴシック"/>
        <family val="3"/>
        <charset val="128"/>
        <scheme val="minor"/>
      </rPr>
      <t>※７</t>
    </r>
    <r>
      <rPr>
        <sz val="8"/>
        <rFont val="ＭＳ Ｐゴシック"/>
        <family val="3"/>
        <charset val="128"/>
        <scheme val="minor"/>
      </rPr>
      <t>　「合計（基幹）の実面積」は、</t>
    </r>
    <r>
      <rPr>
        <sz val="8"/>
        <color rgb="FFFF0000"/>
        <rFont val="ＭＳ Ｐゴシック"/>
        <family val="3"/>
        <charset val="128"/>
        <scheme val="minor"/>
      </rPr>
      <t>基幹作</t>
    </r>
    <r>
      <rPr>
        <sz val="8"/>
        <rFont val="ＭＳ Ｐゴシック"/>
        <family val="3"/>
        <charset val="128"/>
        <scheme val="minor"/>
      </rPr>
      <t>を対象とした設定の実面積を記入し、「合計（二毛作）の実面積」は、</t>
    </r>
    <r>
      <rPr>
        <sz val="8"/>
        <color rgb="FFFF0000"/>
        <rFont val="ＭＳ Ｐゴシック"/>
        <family val="3"/>
        <charset val="128"/>
        <scheme val="minor"/>
      </rPr>
      <t>二毛作</t>
    </r>
    <r>
      <rPr>
        <sz val="8"/>
        <rFont val="ＭＳ Ｐゴシック"/>
        <family val="3"/>
        <charset val="128"/>
        <scheme val="minor"/>
      </rPr>
      <t xml:space="preserve">を対象とした設定の実面積を記入してください。
</t>
    </r>
    <r>
      <rPr>
        <sz val="8"/>
        <color rgb="FFFF0000"/>
        <rFont val="ＭＳ Ｐゴシック"/>
        <family val="3"/>
        <charset val="128"/>
        <scheme val="minor"/>
      </rPr>
      <t>※８</t>
    </r>
    <r>
      <rPr>
        <sz val="8"/>
        <rFont val="ＭＳ Ｐゴシック"/>
        <family val="3"/>
        <charset val="128"/>
        <scheme val="minor"/>
      </rPr>
      <t>　</t>
    </r>
    <r>
      <rPr>
        <sz val="8"/>
        <color rgb="FFFF0000"/>
        <rFont val="ＭＳ Ｐゴシック"/>
        <family val="3"/>
        <charset val="128"/>
        <scheme val="minor"/>
      </rPr>
      <t>⑧</t>
    </r>
    <r>
      <rPr>
        <sz val="8"/>
        <rFont val="ＭＳ Ｐゴシック"/>
        <family val="3"/>
        <charset val="128"/>
        <scheme val="minor"/>
      </rPr>
      <t xml:space="preserve">の合計は、各使途の合計面積を記入してください。
</t>
    </r>
    <r>
      <rPr>
        <sz val="8"/>
        <color rgb="FFFF0000"/>
        <rFont val="ＭＳ Ｐゴシック"/>
        <family val="3"/>
        <charset val="128"/>
        <scheme val="minor"/>
      </rPr>
      <t>※９</t>
    </r>
    <r>
      <rPr>
        <sz val="8"/>
        <rFont val="ＭＳ Ｐゴシック"/>
        <family val="3"/>
        <charset val="128"/>
        <scheme val="minor"/>
      </rPr>
      <t>　所要額欄の二重枠には、所要額の合計を記入してください。
（注）使途ごとに「産地交付金の活用方法の明細（個票）」を添付してください。</t>
    </r>
    <rPh sb="4" eb="7">
      <t>ゼンネンド</t>
    </rPh>
    <rPh sb="24" eb="27">
      <t>ゼンネンド</t>
    </rPh>
    <rPh sb="45" eb="48">
      <t>ゼンネンド</t>
    </rPh>
    <rPh sb="90" eb="91">
      <t>トウ</t>
    </rPh>
    <rPh sb="212" eb="214">
      <t>セイサン</t>
    </rPh>
    <rPh sb="214" eb="216">
      <t>スウリョウ</t>
    </rPh>
    <rPh sb="216" eb="218">
      <t>モクヒョウ</t>
    </rPh>
    <rPh sb="219" eb="221">
      <t>メンセキ</t>
    </rPh>
    <rPh sb="221" eb="224">
      <t>カンサンチ</t>
    </rPh>
    <rPh sb="225" eb="227">
      <t>シタマワ</t>
    </rPh>
    <rPh sb="233" eb="237">
      <t>トドウフケン</t>
    </rPh>
    <rPh sb="238" eb="239">
      <t>タイ</t>
    </rPh>
    <rPh sb="242" eb="244">
      <t>トウガイ</t>
    </rPh>
    <rPh sb="244" eb="246">
      <t>セイサン</t>
    </rPh>
    <rPh sb="246" eb="248">
      <t>スウリョウ</t>
    </rPh>
    <rPh sb="248" eb="250">
      <t>モクヒョウ</t>
    </rPh>
    <rPh sb="251" eb="253">
      <t>メンセキ</t>
    </rPh>
    <rPh sb="253" eb="255">
      <t>カンサン</t>
    </rPh>
    <rPh sb="255" eb="256">
      <t>チ</t>
    </rPh>
    <rPh sb="258" eb="260">
      <t>シタマワ</t>
    </rPh>
    <rPh sb="262" eb="264">
      <t>メンセキ</t>
    </rPh>
    <rPh sb="265" eb="266">
      <t>オウ</t>
    </rPh>
    <rPh sb="268" eb="270">
      <t>ハイブン</t>
    </rPh>
    <rPh sb="589" eb="592">
      <t>キカンサク</t>
    </rPh>
    <rPh sb="610" eb="613">
      <t>ニモウサク</t>
    </rPh>
    <rPh sb="645" eb="647">
      <t>ツイカ</t>
    </rPh>
    <rPh sb="647" eb="649">
      <t>ハイブン</t>
    </rPh>
    <rPh sb="650" eb="652">
      <t>ミテイ</t>
    </rPh>
    <rPh sb="653" eb="655">
      <t>ダンカイ</t>
    </rPh>
    <rPh sb="661" eb="663">
      <t>クウラン</t>
    </rPh>
    <phoneticPr fontId="3"/>
  </si>
  <si>
    <r>
      <t>合計（基幹）</t>
    </r>
    <r>
      <rPr>
        <sz val="6"/>
        <color rgb="FFFF0000"/>
        <rFont val="ＭＳ Ｐゴシック"/>
        <family val="3"/>
        <charset val="128"/>
        <scheme val="minor"/>
      </rPr>
      <t>※１</t>
    </r>
    <rPh sb="0" eb="1">
      <t>ゴウ</t>
    </rPh>
    <rPh sb="1" eb="2">
      <t>ケイ</t>
    </rPh>
    <rPh sb="3" eb="5">
      <t>キカン</t>
    </rPh>
    <phoneticPr fontId="4"/>
  </si>
  <si>
    <r>
      <t>実面積</t>
    </r>
    <r>
      <rPr>
        <sz val="6"/>
        <color rgb="FFFF0000"/>
        <rFont val="ＭＳ Ｐゴシック"/>
        <family val="3"/>
        <charset val="128"/>
        <scheme val="minor"/>
      </rPr>
      <t>※２</t>
    </r>
    <rPh sb="0" eb="1">
      <t>ジツ</t>
    </rPh>
    <rPh sb="1" eb="3">
      <t>メンセキ</t>
    </rPh>
    <phoneticPr fontId="4"/>
  </si>
  <si>
    <r>
      <t>合計（二毛作）</t>
    </r>
    <r>
      <rPr>
        <sz val="6"/>
        <color rgb="FFFF0000"/>
        <rFont val="ＭＳ Ｐゴシック"/>
        <family val="3"/>
        <charset val="128"/>
        <scheme val="minor"/>
      </rPr>
      <t>※１</t>
    </r>
    <rPh sb="0" eb="1">
      <t>ゴウ</t>
    </rPh>
    <rPh sb="1" eb="2">
      <t>ケイ</t>
    </rPh>
    <rPh sb="3" eb="6">
      <t>ニモウサク</t>
    </rPh>
    <phoneticPr fontId="4"/>
  </si>
  <si>
    <r>
      <rPr>
        <sz val="8"/>
        <color rgb="FFFF0000"/>
        <rFont val="ＭＳ Ｐゴシック"/>
        <family val="3"/>
        <charset val="128"/>
        <scheme val="minor"/>
      </rPr>
      <t>※１</t>
    </r>
    <r>
      <rPr>
        <sz val="8"/>
        <rFont val="ＭＳ Ｐゴシック"/>
        <family val="3"/>
        <charset val="128"/>
        <scheme val="minor"/>
      </rPr>
      <t>　「合計（基幹）」は、</t>
    </r>
    <r>
      <rPr>
        <sz val="8"/>
        <color rgb="FFFF0000"/>
        <rFont val="ＭＳ Ｐゴシック"/>
        <family val="3"/>
        <charset val="128"/>
        <scheme val="minor"/>
      </rPr>
      <t>基幹作</t>
    </r>
    <r>
      <rPr>
        <sz val="8"/>
        <rFont val="ＭＳ Ｐゴシック"/>
        <family val="3"/>
        <charset val="128"/>
        <scheme val="minor"/>
      </rPr>
      <t>を対象とした設定の実面積を記入し、「合計（二毛作）」は、</t>
    </r>
    <r>
      <rPr>
        <sz val="8"/>
        <color rgb="FFFF0000"/>
        <rFont val="ＭＳ Ｐゴシック"/>
        <family val="3"/>
        <charset val="128"/>
        <scheme val="minor"/>
      </rPr>
      <t>二毛作</t>
    </r>
    <r>
      <rPr>
        <sz val="8"/>
        <rFont val="ＭＳ Ｐゴシック"/>
        <family val="3"/>
        <charset val="128"/>
        <scheme val="minor"/>
      </rPr>
      <t xml:space="preserve">を対象とした設定の実面積を記入してください。
</t>
    </r>
    <r>
      <rPr>
        <sz val="8"/>
        <color rgb="FFFF0000"/>
        <rFont val="ＭＳ Ｐゴシック"/>
        <family val="3"/>
        <charset val="128"/>
        <scheme val="minor"/>
      </rPr>
      <t>※２　２回目の配分及び追加配分枠が未定の段階にあっては、１回目配分での設定の実面積を記入してください。</t>
    </r>
    <rPh sb="74" eb="76">
      <t>カイメ</t>
    </rPh>
    <rPh sb="77" eb="79">
      <t>ハイブン</t>
    </rPh>
    <rPh sb="79" eb="80">
      <t>オヨ</t>
    </rPh>
    <rPh sb="81" eb="83">
      <t>ツイカ</t>
    </rPh>
    <rPh sb="83" eb="85">
      <t>ハイブン</t>
    </rPh>
    <rPh sb="85" eb="86">
      <t>ワク</t>
    </rPh>
    <rPh sb="87" eb="89">
      <t>ミテイ</t>
    </rPh>
    <rPh sb="90" eb="92">
      <t>ダンカイ</t>
    </rPh>
    <phoneticPr fontId="3"/>
  </si>
  <si>
    <t>⑨※９</t>
    <phoneticPr fontId="3"/>
  </si>
  <si>
    <t>ｱｲｵ</t>
    <phoneticPr fontId="3"/>
  </si>
  <si>
    <t>エ</t>
    <phoneticPr fontId="3"/>
  </si>
  <si>
    <t>金額</t>
    <rPh sb="0" eb="2">
      <t>キンガク</t>
    </rPh>
    <phoneticPr fontId="3"/>
  </si>
  <si>
    <t>（備考）</t>
    <rPh sb="1" eb="3">
      <t>ビコウ</t>
    </rPh>
    <phoneticPr fontId="3"/>
  </si>
  <si>
    <t>生産数量見直分</t>
    <rPh sb="0" eb="2">
      <t>セイサン</t>
    </rPh>
    <rPh sb="2" eb="4">
      <t>スウリョウ</t>
    </rPh>
    <rPh sb="4" eb="6">
      <t>ミナオ</t>
    </rPh>
    <rPh sb="6" eb="7">
      <t>ブン</t>
    </rPh>
    <phoneticPr fontId="3"/>
  </si>
  <si>
    <t>合　　計</t>
    <rPh sb="0" eb="1">
      <t>ゴウ</t>
    </rPh>
    <rPh sb="3" eb="4">
      <t>ケイ</t>
    </rPh>
    <phoneticPr fontId="3"/>
  </si>
  <si>
    <t>記入欄</t>
    <rPh sb="0" eb="2">
      <t>キニュウ</t>
    </rPh>
    <rPh sb="2" eb="3">
      <t>ラン</t>
    </rPh>
    <phoneticPr fontId="3"/>
  </si>
  <si>
    <t>記入不用</t>
    <rPh sb="0" eb="2">
      <t>キニュウ</t>
    </rPh>
    <rPh sb="2" eb="4">
      <t>フヨウ</t>
    </rPh>
    <phoneticPr fontId="3"/>
  </si>
  <si>
    <t>てん菜</t>
    <phoneticPr fontId="3"/>
  </si>
  <si>
    <t>ばれいしょ(でん粉原料用)</t>
    <phoneticPr fontId="3"/>
  </si>
  <si>
    <t>小豆</t>
    <phoneticPr fontId="3"/>
  </si>
  <si>
    <t>菜豆</t>
    <phoneticPr fontId="3"/>
  </si>
  <si>
    <t>その他</t>
    <phoneticPr fontId="3"/>
  </si>
  <si>
    <t>　※３　「参考となる単価」は、単価を設定する上で参考とした前年度単価又は前々年度単価のいずれかを記載してください。</t>
    <rPh sb="5" eb="7">
      <t>サンコウ</t>
    </rPh>
    <rPh sb="10" eb="12">
      <t>タンカ</t>
    </rPh>
    <rPh sb="15" eb="17">
      <t>タンカ</t>
    </rPh>
    <rPh sb="18" eb="20">
      <t>セッテイ</t>
    </rPh>
    <rPh sb="22" eb="23">
      <t>ウエ</t>
    </rPh>
    <rPh sb="24" eb="26">
      <t>サンコウ</t>
    </rPh>
    <rPh sb="29" eb="32">
      <t>ゼンネンド</t>
    </rPh>
    <rPh sb="32" eb="34">
      <t>タンカ</t>
    </rPh>
    <rPh sb="34" eb="35">
      <t>マタ</t>
    </rPh>
    <rPh sb="36" eb="38">
      <t>ゼンゼン</t>
    </rPh>
    <rPh sb="38" eb="40">
      <t>ネンド</t>
    </rPh>
    <rPh sb="40" eb="42">
      <t>タンカ</t>
    </rPh>
    <rPh sb="48" eb="50">
      <t>キサイ</t>
    </rPh>
    <phoneticPr fontId="3"/>
  </si>
  <si>
    <t>提出に当たってのチェックリスト</t>
    <rPh sb="0" eb="2">
      <t>テイシュツ</t>
    </rPh>
    <rPh sb="3" eb="4">
      <t>ア</t>
    </rPh>
    <phoneticPr fontId="6"/>
  </si>
  <si>
    <t>№</t>
    <phoneticPr fontId="6"/>
  </si>
  <si>
    <t>内容</t>
    <rPh sb="0" eb="2">
      <t>ナイヨウ</t>
    </rPh>
    <phoneticPr fontId="6"/>
  </si>
  <si>
    <t>コメント</t>
    <phoneticPr fontId="6"/>
  </si>
  <si>
    <t>書類の提出</t>
    <rPh sb="0" eb="2">
      <t>ショルイ</t>
    </rPh>
    <rPh sb="3" eb="5">
      <t>テイシュツ</t>
    </rPh>
    <phoneticPr fontId="6"/>
  </si>
  <si>
    <t>水田フル活用ビジョン（本文）</t>
    <rPh sb="0" eb="2">
      <t>スイデン</t>
    </rPh>
    <rPh sb="4" eb="6">
      <t>カツヨウ</t>
    </rPh>
    <rPh sb="11" eb="13">
      <t>ホンブン</t>
    </rPh>
    <phoneticPr fontId="6"/>
  </si>
  <si>
    <t>×</t>
  </si>
  <si>
    <t>〇</t>
    <phoneticPr fontId="6"/>
  </si>
  <si>
    <t>別紙　活用方法の明細（様式第12-4号）</t>
    <rPh sb="0" eb="2">
      <t>ベッシ</t>
    </rPh>
    <rPh sb="3" eb="5">
      <t>カツヨウ</t>
    </rPh>
    <rPh sb="5" eb="7">
      <t>ホウホウ</t>
    </rPh>
    <rPh sb="8" eb="10">
      <t>メイサイ</t>
    </rPh>
    <rPh sb="11" eb="13">
      <t>ヨウシキ</t>
    </rPh>
    <rPh sb="13" eb="14">
      <t>ダイ</t>
    </rPh>
    <rPh sb="18" eb="19">
      <t>ゴウ</t>
    </rPh>
    <phoneticPr fontId="6"/>
  </si>
  <si>
    <t>×</t>
    <phoneticPr fontId="6"/>
  </si>
  <si>
    <t>個票</t>
    <rPh sb="0" eb="1">
      <t>コ</t>
    </rPh>
    <phoneticPr fontId="6"/>
  </si>
  <si>
    <t>産地戦略枠</t>
    <rPh sb="0" eb="2">
      <t>サンチ</t>
    </rPh>
    <rPh sb="2" eb="4">
      <t>センリャク</t>
    </rPh>
    <rPh sb="4" eb="5">
      <t>ワク</t>
    </rPh>
    <phoneticPr fontId="6"/>
  </si>
  <si>
    <t>該当無し</t>
    <rPh sb="0" eb="2">
      <t>ガイトウ</t>
    </rPh>
    <rPh sb="2" eb="3">
      <t>ナ</t>
    </rPh>
    <phoneticPr fontId="6"/>
  </si>
  <si>
    <t>従来枠</t>
    <rPh sb="0" eb="2">
      <t>ジュウライ</t>
    </rPh>
    <rPh sb="2" eb="3">
      <t>ワク</t>
    </rPh>
    <phoneticPr fontId="6"/>
  </si>
  <si>
    <t>追加配分枠</t>
    <rPh sb="0" eb="2">
      <t>ツイカ</t>
    </rPh>
    <rPh sb="2" eb="5">
      <t>ハイブンワク</t>
    </rPh>
    <phoneticPr fontId="6"/>
  </si>
  <si>
    <t>助成イメージ（積み木）図　（水田及び畑地）</t>
    <rPh sb="0" eb="2">
      <t>ジョセイ</t>
    </rPh>
    <rPh sb="7" eb="8">
      <t>ツ</t>
    </rPh>
    <rPh sb="9" eb="10">
      <t>キ</t>
    </rPh>
    <rPh sb="11" eb="12">
      <t>ズ</t>
    </rPh>
    <rPh sb="14" eb="16">
      <t>スイデン</t>
    </rPh>
    <rPh sb="16" eb="17">
      <t>オヨ</t>
    </rPh>
    <rPh sb="18" eb="20">
      <t>ハタチ</t>
    </rPh>
    <phoneticPr fontId="6"/>
  </si>
  <si>
    <t>別紙　作物一覧（該当がある場合のみ）</t>
    <rPh sb="0" eb="2">
      <t>ベッシ</t>
    </rPh>
    <rPh sb="3" eb="5">
      <t>サクモツ</t>
    </rPh>
    <rPh sb="5" eb="7">
      <t>イチラン</t>
    </rPh>
    <rPh sb="8" eb="10">
      <t>ガイトウ</t>
    </rPh>
    <rPh sb="13" eb="15">
      <t>バアイ</t>
    </rPh>
    <phoneticPr fontId="6"/>
  </si>
  <si>
    <t>全般</t>
    <rPh sb="0" eb="2">
      <t>ゼンパン</t>
    </rPh>
    <phoneticPr fontId="6"/>
  </si>
  <si>
    <t>変更箇所をアンダーライン＆朱書きで明示しているか</t>
    <rPh sb="0" eb="2">
      <t>ヘンコウ</t>
    </rPh>
    <rPh sb="2" eb="4">
      <t>カショ</t>
    </rPh>
    <rPh sb="13" eb="15">
      <t>シュガ</t>
    </rPh>
    <rPh sb="17" eb="19">
      <t>メイジ</t>
    </rPh>
    <phoneticPr fontId="6"/>
  </si>
  <si>
    <t>Excelデータについて、印刷した場合に見切れている箇所がないか</t>
    <rPh sb="13" eb="15">
      <t>インサツ</t>
    </rPh>
    <rPh sb="17" eb="19">
      <t>バアイ</t>
    </rPh>
    <rPh sb="20" eb="22">
      <t>ミキ</t>
    </rPh>
    <rPh sb="26" eb="28">
      <t>カショ</t>
    </rPh>
    <phoneticPr fontId="6"/>
  </si>
  <si>
    <t>水田フル活用ビジョン本体</t>
    <rPh sb="0" eb="2">
      <t>スイデン</t>
    </rPh>
    <rPh sb="4" eb="6">
      <t>カツヨウ</t>
    </rPh>
    <rPh sb="10" eb="12">
      <t>ホンタイ</t>
    </rPh>
    <phoneticPr fontId="6"/>
  </si>
  <si>
    <t>畑地の面積を含めていないか。</t>
    <rPh sb="0" eb="2">
      <t>ハタチ</t>
    </rPh>
    <rPh sb="3" eb="5">
      <t>メンセキ</t>
    </rPh>
    <rPh sb="6" eb="7">
      <t>フク</t>
    </rPh>
    <phoneticPr fontId="6"/>
  </si>
  <si>
    <t>現状値及び目標値の指標が面積以外の場合、（）内に数値に設定する根拠となった面積を記載しているか</t>
    <rPh sb="0" eb="2">
      <t>ゲンジョウ</t>
    </rPh>
    <rPh sb="2" eb="3">
      <t>チ</t>
    </rPh>
    <rPh sb="3" eb="4">
      <t>オヨ</t>
    </rPh>
    <rPh sb="5" eb="8">
      <t>モクヒョウチ</t>
    </rPh>
    <rPh sb="9" eb="11">
      <t>シヒョウ</t>
    </rPh>
    <rPh sb="12" eb="14">
      <t>メンセキ</t>
    </rPh>
    <rPh sb="14" eb="16">
      <t>イガイ</t>
    </rPh>
    <rPh sb="17" eb="19">
      <t>バアイ</t>
    </rPh>
    <rPh sb="22" eb="23">
      <t>ナイ</t>
    </rPh>
    <rPh sb="24" eb="26">
      <t>スウチ</t>
    </rPh>
    <rPh sb="27" eb="29">
      <t>セッテイ</t>
    </rPh>
    <rPh sb="31" eb="33">
      <t>コンキョ</t>
    </rPh>
    <rPh sb="37" eb="39">
      <t>メンセキ</t>
    </rPh>
    <rPh sb="40" eb="42">
      <t>キサイ</t>
    </rPh>
    <phoneticPr fontId="6"/>
  </si>
  <si>
    <r>
      <t>分類欄は、実施要</t>
    </r>
    <r>
      <rPr>
        <u/>
        <sz val="11"/>
        <color theme="1"/>
        <rFont val="ＭＳ Ｐ明朝"/>
        <family val="1"/>
        <charset val="128"/>
      </rPr>
      <t>領</t>
    </r>
    <r>
      <rPr>
        <sz val="11"/>
        <color theme="1"/>
        <rFont val="ＭＳ Ｐ明朝"/>
        <family val="1"/>
        <charset val="128"/>
      </rPr>
      <t>の別表「産地戦略枠の取組の分類」に基づいてア、イ、ウを選択しているか
　</t>
    </r>
    <r>
      <rPr>
        <sz val="11"/>
        <color theme="1"/>
        <rFont val="ＭＳ Ｐゴシック"/>
        <family val="3"/>
        <charset val="128"/>
        <scheme val="major"/>
      </rPr>
      <t>※選択式（「次の中からひとつを実施すること」など）の要件設定の場合は、選択肢の全てがイ、ウに該当しないとアとなる</t>
    </r>
    <rPh sb="0" eb="2">
      <t>ブンルイ</t>
    </rPh>
    <rPh sb="2" eb="3">
      <t>ラン</t>
    </rPh>
    <rPh sb="5" eb="7">
      <t>ジッシ</t>
    </rPh>
    <rPh sb="7" eb="9">
      <t>ヨウリョウ</t>
    </rPh>
    <rPh sb="10" eb="12">
      <t>ベッピョウ</t>
    </rPh>
    <rPh sb="13" eb="15">
      <t>サンチ</t>
    </rPh>
    <rPh sb="15" eb="17">
      <t>センリャク</t>
    </rPh>
    <rPh sb="17" eb="18">
      <t>ワク</t>
    </rPh>
    <rPh sb="19" eb="21">
      <t>トリクミ</t>
    </rPh>
    <rPh sb="22" eb="24">
      <t>ブンルイ</t>
    </rPh>
    <rPh sb="26" eb="27">
      <t>モト</t>
    </rPh>
    <rPh sb="36" eb="38">
      <t>センタク</t>
    </rPh>
    <rPh sb="46" eb="49">
      <t>センタクシキ</t>
    </rPh>
    <rPh sb="51" eb="52">
      <t>ツギ</t>
    </rPh>
    <rPh sb="53" eb="54">
      <t>ナカ</t>
    </rPh>
    <rPh sb="60" eb="62">
      <t>ジッシ</t>
    </rPh>
    <rPh sb="71" eb="73">
      <t>ヨウケン</t>
    </rPh>
    <rPh sb="73" eb="75">
      <t>セッテイ</t>
    </rPh>
    <rPh sb="76" eb="78">
      <t>バアイ</t>
    </rPh>
    <rPh sb="80" eb="83">
      <t>センタクシ</t>
    </rPh>
    <rPh sb="84" eb="85">
      <t>スベ</t>
    </rPh>
    <rPh sb="91" eb="93">
      <t>ガイトウ</t>
    </rPh>
    <phoneticPr fontId="6"/>
  </si>
  <si>
    <t>産地交付金の活用方法の明細</t>
    <rPh sb="0" eb="2">
      <t>サンチ</t>
    </rPh>
    <rPh sb="2" eb="5">
      <t>コウフキン</t>
    </rPh>
    <rPh sb="6" eb="8">
      <t>カツヨウ</t>
    </rPh>
    <rPh sb="8" eb="10">
      <t>ホウホウ</t>
    </rPh>
    <rPh sb="11" eb="13">
      <t>メイサイ</t>
    </rPh>
    <phoneticPr fontId="6"/>
  </si>
  <si>
    <t>個票
（要件の設定）</t>
    <rPh sb="0" eb="2">
      <t>コヒョウ</t>
    </rPh>
    <rPh sb="4" eb="6">
      <t>ヨウケン</t>
    </rPh>
    <rPh sb="7" eb="9">
      <t>セッテイ</t>
    </rPh>
    <phoneticPr fontId="6"/>
  </si>
  <si>
    <r>
      <t>戦略作物（麦、大豆、飼料作物、WCS、加工用米、飼料用米、米粉用米）に対する助成の場合、生産性向上等の要件が設定されているか（要</t>
    </r>
    <r>
      <rPr>
        <u/>
        <sz val="11"/>
        <color theme="1"/>
        <rFont val="ＭＳ Ｐ明朝"/>
        <family val="1"/>
        <charset val="128"/>
      </rPr>
      <t>綱</t>
    </r>
    <r>
      <rPr>
        <sz val="11"/>
        <color theme="1"/>
        <rFont val="ＭＳ Ｐ明朝"/>
        <family val="1"/>
        <charset val="128"/>
      </rPr>
      <t>別紙16の２の（３）の①）</t>
    </r>
    <rPh sb="0" eb="2">
      <t>センリャク</t>
    </rPh>
    <rPh sb="2" eb="4">
      <t>サクモツ</t>
    </rPh>
    <rPh sb="5" eb="6">
      <t>ムギ</t>
    </rPh>
    <rPh sb="7" eb="9">
      <t>ダイズ</t>
    </rPh>
    <rPh sb="10" eb="12">
      <t>シリョウ</t>
    </rPh>
    <rPh sb="12" eb="14">
      <t>サクモツ</t>
    </rPh>
    <rPh sb="19" eb="22">
      <t>カコウヨウ</t>
    </rPh>
    <rPh sb="22" eb="23">
      <t>マイ</t>
    </rPh>
    <rPh sb="24" eb="26">
      <t>シリョウ</t>
    </rPh>
    <rPh sb="26" eb="28">
      <t>ヨウマイ</t>
    </rPh>
    <rPh sb="29" eb="33">
      <t>コメコヨウマイ</t>
    </rPh>
    <rPh sb="35" eb="36">
      <t>タイ</t>
    </rPh>
    <rPh sb="38" eb="40">
      <t>ジョセイ</t>
    </rPh>
    <rPh sb="41" eb="43">
      <t>バアイ</t>
    </rPh>
    <rPh sb="44" eb="47">
      <t>セイサンセイ</t>
    </rPh>
    <rPh sb="47" eb="49">
      <t>コウジョウ</t>
    </rPh>
    <rPh sb="49" eb="50">
      <t>トウ</t>
    </rPh>
    <rPh sb="51" eb="53">
      <t>ヨウケン</t>
    </rPh>
    <rPh sb="54" eb="56">
      <t>セッテイ</t>
    </rPh>
    <rPh sb="63" eb="65">
      <t>ヨウコウ</t>
    </rPh>
    <rPh sb="65" eb="67">
      <t>ベッシ</t>
    </rPh>
    <phoneticPr fontId="6"/>
  </si>
  <si>
    <t>加工用米、飼料用米については、道枠で「主食用米並」の単価設定をしていることから、地域で上乗せする場合、その根拠資料を添付すること</t>
    <rPh sb="0" eb="3">
      <t>カコウヨウ</t>
    </rPh>
    <rPh sb="3" eb="4">
      <t>マイ</t>
    </rPh>
    <rPh sb="5" eb="7">
      <t>シリョウ</t>
    </rPh>
    <rPh sb="7" eb="9">
      <t>ヨウマイ</t>
    </rPh>
    <rPh sb="15" eb="16">
      <t>ドウ</t>
    </rPh>
    <rPh sb="16" eb="17">
      <t>ワク</t>
    </rPh>
    <rPh sb="19" eb="22">
      <t>シュショクヨウ</t>
    </rPh>
    <rPh sb="22" eb="23">
      <t>マイ</t>
    </rPh>
    <rPh sb="23" eb="24">
      <t>ナミ</t>
    </rPh>
    <rPh sb="26" eb="28">
      <t>タンカ</t>
    </rPh>
    <rPh sb="28" eb="30">
      <t>セッテイ</t>
    </rPh>
    <rPh sb="40" eb="42">
      <t>チイキ</t>
    </rPh>
    <rPh sb="43" eb="45">
      <t>ウワノ</t>
    </rPh>
    <rPh sb="48" eb="50">
      <t>バアイ</t>
    </rPh>
    <rPh sb="53" eb="55">
      <t>コンキョ</t>
    </rPh>
    <rPh sb="55" eb="57">
      <t>シリョウ</t>
    </rPh>
    <rPh sb="58" eb="60">
      <t>テンプ</t>
    </rPh>
    <phoneticPr fontId="6"/>
  </si>
  <si>
    <r>
      <t>備蓄米の地域設定をしていないか（道枠で上限の7,500円まで設定済みのため設定不可）
（要</t>
    </r>
    <r>
      <rPr>
        <u/>
        <sz val="11"/>
        <color theme="1"/>
        <rFont val="ＭＳ Ｐ明朝"/>
        <family val="1"/>
        <charset val="128"/>
      </rPr>
      <t>綱</t>
    </r>
    <r>
      <rPr>
        <sz val="11"/>
        <color theme="1"/>
        <rFont val="ＭＳ Ｐ明朝"/>
        <family val="1"/>
        <charset val="128"/>
      </rPr>
      <t>別紙16の２の（３）の③）</t>
    </r>
    <rPh sb="0" eb="3">
      <t>ビチクマイ</t>
    </rPh>
    <rPh sb="4" eb="6">
      <t>チイキ</t>
    </rPh>
    <rPh sb="6" eb="8">
      <t>セッテイ</t>
    </rPh>
    <rPh sb="16" eb="17">
      <t>ドウ</t>
    </rPh>
    <rPh sb="17" eb="18">
      <t>ワク</t>
    </rPh>
    <rPh sb="19" eb="21">
      <t>ジョウゲン</t>
    </rPh>
    <rPh sb="27" eb="28">
      <t>エン</t>
    </rPh>
    <rPh sb="30" eb="32">
      <t>セッテイ</t>
    </rPh>
    <rPh sb="32" eb="33">
      <t>ズ</t>
    </rPh>
    <rPh sb="37" eb="39">
      <t>セッテイ</t>
    </rPh>
    <rPh sb="39" eb="41">
      <t>フカ</t>
    </rPh>
    <phoneticPr fontId="6"/>
  </si>
  <si>
    <t>そば・なたねに対する助成について、単収の向上・安定化等の要件を設定しているか
（必須ではなく検討事項。平成28年3月9日付け事務連絡参照）</t>
    <rPh sb="7" eb="8">
      <t>タイ</t>
    </rPh>
    <rPh sb="10" eb="12">
      <t>ジョセイ</t>
    </rPh>
    <rPh sb="17" eb="19">
      <t>タンシュウ</t>
    </rPh>
    <rPh sb="20" eb="22">
      <t>コウジョウ</t>
    </rPh>
    <rPh sb="23" eb="26">
      <t>アンテイカ</t>
    </rPh>
    <rPh sb="26" eb="27">
      <t>トウ</t>
    </rPh>
    <rPh sb="28" eb="30">
      <t>ヨウケン</t>
    </rPh>
    <rPh sb="31" eb="33">
      <t>セッテイ</t>
    </rPh>
    <rPh sb="40" eb="42">
      <t>ヒッス</t>
    </rPh>
    <rPh sb="46" eb="48">
      <t>ケントウ</t>
    </rPh>
    <rPh sb="48" eb="50">
      <t>ジコウ</t>
    </rPh>
    <rPh sb="51" eb="53">
      <t>ヘイセイ</t>
    </rPh>
    <rPh sb="55" eb="56">
      <t>ネン</t>
    </rPh>
    <rPh sb="57" eb="58">
      <t>ガツ</t>
    </rPh>
    <rPh sb="59" eb="61">
      <t>ニチヅ</t>
    </rPh>
    <rPh sb="62" eb="64">
      <t>ジム</t>
    </rPh>
    <rPh sb="64" eb="66">
      <t>レンラク</t>
    </rPh>
    <rPh sb="66" eb="68">
      <t>サンショウ</t>
    </rPh>
    <phoneticPr fontId="6"/>
  </si>
  <si>
    <t>助成イメージ
（積み木）図</t>
    <rPh sb="0" eb="2">
      <t>ジョセイ</t>
    </rPh>
    <rPh sb="8" eb="9">
      <t>ツ</t>
    </rPh>
    <rPh sb="10" eb="11">
      <t>キ</t>
    </rPh>
    <rPh sb="12" eb="13">
      <t>ズ</t>
    </rPh>
    <phoneticPr fontId="6"/>
  </si>
  <si>
    <t>積み木とならない作物（助成メニューがひとつのみ）の場合は記載しないこと</t>
    <rPh sb="0" eb="1">
      <t>ツ</t>
    </rPh>
    <rPh sb="2" eb="3">
      <t>キ</t>
    </rPh>
    <rPh sb="8" eb="10">
      <t>サクモツ</t>
    </rPh>
    <rPh sb="11" eb="13">
      <t>ジョセイ</t>
    </rPh>
    <rPh sb="25" eb="27">
      <t>バアイ</t>
    </rPh>
    <rPh sb="28" eb="30">
      <t>キサイ</t>
    </rPh>
    <phoneticPr fontId="6"/>
  </si>
  <si>
    <t>※原則、全項目を「〇」または「該当無し」にして提出すること。補足次項があれば「コメント」欄に記載すること</t>
    <rPh sb="1" eb="3">
      <t>ゲンソク</t>
    </rPh>
    <rPh sb="4" eb="7">
      <t>ゼンコウモク</t>
    </rPh>
    <rPh sb="15" eb="17">
      <t>ガイトウ</t>
    </rPh>
    <rPh sb="17" eb="18">
      <t>ナ</t>
    </rPh>
    <rPh sb="23" eb="25">
      <t>テイシュツ</t>
    </rPh>
    <rPh sb="30" eb="32">
      <t>ホソク</t>
    </rPh>
    <rPh sb="32" eb="34">
      <t>ジコウ</t>
    </rPh>
    <rPh sb="44" eb="45">
      <t>ラン</t>
    </rPh>
    <rPh sb="46" eb="48">
      <t>キサイ</t>
    </rPh>
    <phoneticPr fontId="6"/>
  </si>
  <si>
    <t>４　平成29年度に向けた取組及び目標</t>
    <rPh sb="2" eb="4">
      <t>ヘイセイ</t>
    </rPh>
    <rPh sb="6" eb="8">
      <t>ネンド</t>
    </rPh>
    <rPh sb="9" eb="10">
      <t>ム</t>
    </rPh>
    <rPh sb="12" eb="14">
      <t>トリクミ</t>
    </rPh>
    <rPh sb="14" eb="15">
      <t>オヨ</t>
    </rPh>
    <rPh sb="16" eb="18">
      <t>モクヒョウ</t>
    </rPh>
    <phoneticPr fontId="6"/>
  </si>
  <si>
    <t>①総括表シートの「配分枠」欄は道からの提示額のとおりとなっているか</t>
    <rPh sb="1" eb="3">
      <t>ソウカツ</t>
    </rPh>
    <rPh sb="3" eb="4">
      <t>ヒョウ</t>
    </rPh>
    <rPh sb="9" eb="11">
      <t>ハイブン</t>
    </rPh>
    <rPh sb="11" eb="12">
      <t>ワク</t>
    </rPh>
    <rPh sb="13" eb="14">
      <t>ラン</t>
    </rPh>
    <rPh sb="15" eb="16">
      <t>ドウ</t>
    </rPh>
    <rPh sb="19" eb="22">
      <t>テイジガク</t>
    </rPh>
    <phoneticPr fontId="6"/>
  </si>
  <si>
    <t>各シートのエラーチェックで「エラー」が出ていないか</t>
    <rPh sb="0" eb="1">
      <t>カク</t>
    </rPh>
    <rPh sb="19" eb="20">
      <t>デ</t>
    </rPh>
    <phoneticPr fontId="6"/>
  </si>
  <si>
    <t>「参考となる単価」からの単純増がないか。要件の追加や根拠の提示をすること</t>
    <rPh sb="1" eb="3">
      <t>サンコウ</t>
    </rPh>
    <rPh sb="6" eb="8">
      <t>タンカ</t>
    </rPh>
    <rPh sb="12" eb="14">
      <t>タンジュン</t>
    </rPh>
    <rPh sb="14" eb="15">
      <t>ゾウ</t>
    </rPh>
    <rPh sb="20" eb="22">
      <t>ヨウケン</t>
    </rPh>
    <rPh sb="23" eb="25">
      <t>ツイカ</t>
    </rPh>
    <rPh sb="26" eb="28">
      <t>コンキョ</t>
    </rPh>
    <rPh sb="29" eb="31">
      <t>テイジ</t>
    </rPh>
    <phoneticPr fontId="6"/>
  </si>
  <si>
    <t>再生協☑</t>
    <rPh sb="0" eb="2">
      <t>サイセイ</t>
    </rPh>
    <rPh sb="2" eb="3">
      <t>キョウ</t>
    </rPh>
    <phoneticPr fontId="6"/>
  </si>
  <si>
    <t>振興局☑</t>
    <rPh sb="0" eb="3">
      <t>シンコウキョク</t>
    </rPh>
    <phoneticPr fontId="6"/>
  </si>
  <si>
    <t>「耕畜連携」「二毛作」の面積は、要望調査時点から変更していないか</t>
    <rPh sb="1" eb="3">
      <t>コウチク</t>
    </rPh>
    <rPh sb="3" eb="5">
      <t>レンケイ</t>
    </rPh>
    <rPh sb="7" eb="10">
      <t>ニモウサク</t>
    </rPh>
    <rPh sb="12" eb="14">
      <t>メンセキ</t>
    </rPh>
    <rPh sb="16" eb="18">
      <t>ヨウボウ</t>
    </rPh>
    <rPh sb="18" eb="20">
      <t>チョウサ</t>
    </rPh>
    <rPh sb="20" eb="22">
      <t>ジテン</t>
    </rPh>
    <rPh sb="24" eb="26">
      <t>ヘンコウ</t>
    </rPh>
    <phoneticPr fontId="6"/>
  </si>
  <si>
    <t>表中「平成29年度（目標値）」は、②戦略枠シートと整合があるか。（作物、取組、面積、取組番号、分類）</t>
    <rPh sb="0" eb="2">
      <t>ヒョウチュウ</t>
    </rPh>
    <rPh sb="3" eb="5">
      <t>ヘイセイ</t>
    </rPh>
    <rPh sb="7" eb="9">
      <t>ネンド</t>
    </rPh>
    <rPh sb="10" eb="13">
      <t>モクヒョウチ</t>
    </rPh>
    <rPh sb="18" eb="20">
      <t>センリャク</t>
    </rPh>
    <rPh sb="20" eb="21">
      <t>ワク</t>
    </rPh>
    <rPh sb="25" eb="27">
      <t>セイゴウ</t>
    </rPh>
    <rPh sb="33" eb="35">
      <t>サクモツ</t>
    </rPh>
    <rPh sb="36" eb="38">
      <t>トリクミ</t>
    </rPh>
    <rPh sb="39" eb="41">
      <t>メンセキ</t>
    </rPh>
    <rPh sb="42" eb="44">
      <t>トリクミ</t>
    </rPh>
    <rPh sb="44" eb="46">
      <t>バンゴウ</t>
    </rPh>
    <rPh sb="47" eb="49">
      <t>ブンルイ</t>
    </rPh>
    <phoneticPr fontId="6"/>
  </si>
  <si>
    <t>産地戦略枠の個票について、「分類」欄に☑をしているか（従来枠、追加配分枠の場合はチェックしない）。
またビジョン本文の４、②戦略枠シートと整合があるか。</t>
    <rPh sb="0" eb="2">
      <t>サンチ</t>
    </rPh>
    <rPh sb="2" eb="4">
      <t>センリャク</t>
    </rPh>
    <rPh sb="4" eb="5">
      <t>ワク</t>
    </rPh>
    <rPh sb="6" eb="8">
      <t>コヒョウ</t>
    </rPh>
    <rPh sb="14" eb="16">
      <t>ブンルイ</t>
    </rPh>
    <rPh sb="17" eb="18">
      <t>ラン</t>
    </rPh>
    <rPh sb="27" eb="29">
      <t>ジュウライ</t>
    </rPh>
    <rPh sb="29" eb="30">
      <t>ワク</t>
    </rPh>
    <rPh sb="31" eb="33">
      <t>ツイカ</t>
    </rPh>
    <rPh sb="33" eb="36">
      <t>ハイブンワク</t>
    </rPh>
    <rPh sb="37" eb="39">
      <t>バアイ</t>
    </rPh>
    <phoneticPr fontId="6"/>
  </si>
  <si>
    <t>上限単価を（）書きで記入すること</t>
    <rPh sb="0" eb="2">
      <t>ジョウゲン</t>
    </rPh>
    <rPh sb="2" eb="4">
      <t>タンカ</t>
    </rPh>
    <rPh sb="7" eb="8">
      <t>ガ</t>
    </rPh>
    <rPh sb="10" eb="12">
      <t>キニュウ</t>
    </rPh>
    <phoneticPr fontId="6"/>
  </si>
  <si>
    <t>面積に整数以下が入力されている場合にエラー</t>
    <rPh sb="0" eb="2">
      <t>メンセキ</t>
    </rPh>
    <rPh sb="3" eb="5">
      <t>セイスウ</t>
    </rPh>
    <rPh sb="5" eb="7">
      <t>イカ</t>
    </rPh>
    <rPh sb="8" eb="10">
      <t>ニュウリョク</t>
    </rPh>
    <rPh sb="15" eb="17">
      <t>バアイ</t>
    </rPh>
    <phoneticPr fontId="3"/>
  </si>
  <si>
    <t>追加配分枠は配分額＞≒活用額で作成しているか（追加配分枠の流用は活用残のみ）</t>
    <rPh sb="0" eb="2">
      <t>ツイカ</t>
    </rPh>
    <rPh sb="2" eb="5">
      <t>ハイブンワク</t>
    </rPh>
    <rPh sb="6" eb="8">
      <t>ハイブン</t>
    </rPh>
    <rPh sb="8" eb="9">
      <t>ガク</t>
    </rPh>
    <rPh sb="11" eb="13">
      <t>カツヨウ</t>
    </rPh>
    <rPh sb="13" eb="14">
      <t>ガク</t>
    </rPh>
    <rPh sb="15" eb="17">
      <t>サクセイ</t>
    </rPh>
    <rPh sb="23" eb="25">
      <t>ツイカ</t>
    </rPh>
    <rPh sb="25" eb="28">
      <t>ハイブンワク</t>
    </rPh>
    <rPh sb="29" eb="31">
      <t>リュウヨウ</t>
    </rPh>
    <rPh sb="32" eb="34">
      <t>カツヨウ</t>
    </rPh>
    <rPh sb="34" eb="35">
      <t>ザン</t>
    </rPh>
    <phoneticPr fontId="6"/>
  </si>
  <si>
    <r>
      <t>④追加配分シートの下段「（3）水田における交付対象面積計」欄との整合があるか。
　</t>
    </r>
    <r>
      <rPr>
        <sz val="11"/>
        <color theme="1"/>
        <rFont val="ＭＳ Ｐゴシック"/>
        <family val="3"/>
        <charset val="128"/>
      </rPr>
      <t>ア　ビジョ</t>
    </r>
    <r>
      <rPr>
        <sz val="11"/>
        <color theme="1"/>
        <rFont val="ＭＳ Ｐゴシック"/>
        <family val="3"/>
        <charset val="128"/>
        <scheme val="major"/>
      </rPr>
      <t>ン本体の３は　「水田における作付予定面積」
　イ　④シートの(3)は「交付対象となる予定の面積」
　従って作物ごとにア≧イとなる</t>
    </r>
    <rPh sb="1" eb="3">
      <t>ツイカ</t>
    </rPh>
    <rPh sb="3" eb="5">
      <t>ハイブン</t>
    </rPh>
    <rPh sb="9" eb="11">
      <t>ゲダン</t>
    </rPh>
    <rPh sb="15" eb="17">
      <t>スイデン</t>
    </rPh>
    <rPh sb="21" eb="23">
      <t>コウフ</t>
    </rPh>
    <rPh sb="23" eb="25">
      <t>タイショウ</t>
    </rPh>
    <rPh sb="25" eb="27">
      <t>メンセキ</t>
    </rPh>
    <rPh sb="27" eb="28">
      <t>ケイ</t>
    </rPh>
    <rPh sb="29" eb="30">
      <t>ラン</t>
    </rPh>
    <rPh sb="32" eb="34">
      <t>セイゴウ</t>
    </rPh>
    <rPh sb="47" eb="49">
      <t>ホンタイ</t>
    </rPh>
    <rPh sb="54" eb="56">
      <t>スイデン</t>
    </rPh>
    <rPh sb="60" eb="62">
      <t>サクツケ</t>
    </rPh>
    <rPh sb="62" eb="64">
      <t>ヨテイ</t>
    </rPh>
    <rPh sb="64" eb="66">
      <t>メンセキ</t>
    </rPh>
    <rPh sb="81" eb="83">
      <t>コウフ</t>
    </rPh>
    <rPh sb="83" eb="85">
      <t>タイショウ</t>
    </rPh>
    <rPh sb="88" eb="90">
      <t>ヨテイ</t>
    </rPh>
    <rPh sb="91" eb="93">
      <t>メンセキ</t>
    </rPh>
    <rPh sb="96" eb="97">
      <t>シタガ</t>
    </rPh>
    <phoneticPr fontId="6"/>
  </si>
  <si>
    <r>
      <t>取組の種類</t>
    </r>
    <r>
      <rPr>
        <sz val="6"/>
        <color theme="1"/>
        <rFont val="ＭＳ Ｐゴシック"/>
        <family val="3"/>
        <charset val="128"/>
        <scheme val="minor"/>
      </rPr>
      <t>※２</t>
    </r>
    <rPh sb="0" eb="2">
      <t>トリクミ</t>
    </rPh>
    <rPh sb="3" eb="5">
      <t>シュルイ</t>
    </rPh>
    <phoneticPr fontId="4"/>
  </si>
  <si>
    <r>
      <t>産地戦略枠に位置付けた作物に積み木で50,000円／10aを超える助成をしていないか。
　</t>
    </r>
    <r>
      <rPr>
        <sz val="11"/>
        <color theme="1"/>
        <rFont val="ＭＳ Ｐゴシック"/>
        <family val="3"/>
        <charset val="128"/>
        <scheme val="minor"/>
      </rPr>
      <t>※道枠を含む。たとえば加工用米については、道枠の産地戦略枠で計42,000円（上限）の助成を設定をしていることから、上限は8,000円となる（項目</t>
    </r>
    <r>
      <rPr>
        <sz val="11"/>
        <color rgb="FFFF0000"/>
        <rFont val="ＭＳ Ｐゴシック"/>
        <family val="3"/>
        <charset val="128"/>
        <scheme val="minor"/>
      </rPr>
      <t>21</t>
    </r>
    <r>
      <rPr>
        <sz val="11"/>
        <color theme="1"/>
        <rFont val="ＭＳ Ｐゴシック"/>
        <family val="3"/>
        <charset val="128"/>
        <scheme val="minor"/>
      </rPr>
      <t>にも留意）
　※産地戦略枠＋従来枠、追加配分枠で支援する場合には、合算した額が50,000円以内（要</t>
    </r>
    <r>
      <rPr>
        <u/>
        <sz val="11"/>
        <color theme="1"/>
        <rFont val="ＭＳ Ｐゴシック"/>
        <family val="3"/>
        <charset val="128"/>
        <scheme val="minor"/>
      </rPr>
      <t>綱</t>
    </r>
    <r>
      <rPr>
        <sz val="11"/>
        <color theme="1"/>
        <rFont val="ＭＳ Ｐゴシック"/>
        <family val="3"/>
        <charset val="128"/>
        <scheme val="minor"/>
      </rPr>
      <t>別紙16の２の（５））</t>
    </r>
    <rPh sb="0" eb="2">
      <t>サンチ</t>
    </rPh>
    <rPh sb="2" eb="4">
      <t>センリャク</t>
    </rPh>
    <rPh sb="4" eb="5">
      <t>ワク</t>
    </rPh>
    <rPh sb="6" eb="9">
      <t>イチヅ</t>
    </rPh>
    <rPh sb="11" eb="13">
      <t>サクモツ</t>
    </rPh>
    <rPh sb="14" eb="15">
      <t>ツ</t>
    </rPh>
    <rPh sb="16" eb="17">
      <t>キ</t>
    </rPh>
    <rPh sb="24" eb="25">
      <t>エン</t>
    </rPh>
    <rPh sb="30" eb="31">
      <t>コ</t>
    </rPh>
    <rPh sb="33" eb="35">
      <t>ジョセイ</t>
    </rPh>
    <rPh sb="46" eb="47">
      <t>ドウ</t>
    </rPh>
    <rPh sb="47" eb="48">
      <t>ワク</t>
    </rPh>
    <rPh sb="49" eb="50">
      <t>フク</t>
    </rPh>
    <rPh sb="56" eb="59">
      <t>カコウヨウ</t>
    </rPh>
    <rPh sb="59" eb="60">
      <t>マイ</t>
    </rPh>
    <rPh sb="66" eb="67">
      <t>ドウ</t>
    </rPh>
    <rPh sb="67" eb="68">
      <t>ワク</t>
    </rPh>
    <rPh sb="69" eb="71">
      <t>サンチ</t>
    </rPh>
    <rPh sb="71" eb="73">
      <t>センリャク</t>
    </rPh>
    <rPh sb="73" eb="74">
      <t>ワク</t>
    </rPh>
    <rPh sb="75" eb="76">
      <t>ケイ</t>
    </rPh>
    <rPh sb="82" eb="83">
      <t>エン</t>
    </rPh>
    <rPh sb="84" eb="86">
      <t>ジョウゲン</t>
    </rPh>
    <rPh sb="88" eb="90">
      <t>ジョセイ</t>
    </rPh>
    <rPh sb="91" eb="93">
      <t>セッテイ</t>
    </rPh>
    <rPh sb="103" eb="105">
      <t>ジョウゲン</t>
    </rPh>
    <rPh sb="111" eb="112">
      <t>エン</t>
    </rPh>
    <rPh sb="116" eb="118">
      <t>コウモク</t>
    </rPh>
    <rPh sb="122" eb="124">
      <t>リュウイ</t>
    </rPh>
    <rPh sb="128" eb="130">
      <t>サンチ</t>
    </rPh>
    <rPh sb="130" eb="132">
      <t>センリャク</t>
    </rPh>
    <rPh sb="132" eb="133">
      <t>ワク</t>
    </rPh>
    <rPh sb="134" eb="136">
      <t>ジュウライ</t>
    </rPh>
    <rPh sb="136" eb="137">
      <t>ワク</t>
    </rPh>
    <rPh sb="138" eb="140">
      <t>ツイカ</t>
    </rPh>
    <rPh sb="140" eb="143">
      <t>ハイブンワク</t>
    </rPh>
    <rPh sb="144" eb="146">
      <t>シエン</t>
    </rPh>
    <rPh sb="148" eb="150">
      <t>バアイ</t>
    </rPh>
    <rPh sb="153" eb="155">
      <t>ガッサン</t>
    </rPh>
    <rPh sb="157" eb="158">
      <t>ガク</t>
    </rPh>
    <rPh sb="165" eb="166">
      <t>エン</t>
    </rPh>
    <rPh sb="166" eb="168">
      <t>イナイ</t>
    </rPh>
    <rPh sb="169" eb="171">
      <t>ヨウコウ</t>
    </rPh>
    <rPh sb="171" eb="173">
      <t>ベッシ</t>
    </rPh>
    <phoneticPr fontId="6"/>
  </si>
  <si>
    <t>〇</t>
  </si>
  <si>
    <t>予定単価
（円／１０ａ）</t>
    <rPh sb="0" eb="2">
      <t>ヨテイ</t>
    </rPh>
    <rPh sb="2" eb="4">
      <t>タンカ</t>
    </rPh>
    <rPh sb="6" eb="7">
      <t>エン</t>
    </rPh>
    <phoneticPr fontId="3"/>
  </si>
  <si>
    <t>新たな使途を設定、もしくは、既存の使途の単価への上乗せにより、活用</t>
    <rPh sb="31" eb="33">
      <t>カツヨウ</t>
    </rPh>
    <phoneticPr fontId="3"/>
  </si>
  <si>
    <t>活用は行わない、または、配分の見込み無し</t>
    <rPh sb="18" eb="19">
      <t>ナ</t>
    </rPh>
    <phoneticPr fontId="3"/>
  </si>
  <si>
    <t>（水田活用の直接支払交付金実施要領）様式第６号「水田活用の直接支払交付金における産地交付金の追加配分対象面積について」の報告面積</t>
    <rPh sb="15" eb="17">
      <t>ヨウリョウ</t>
    </rPh>
    <rPh sb="18" eb="20">
      <t>ヨウシキ</t>
    </rPh>
    <rPh sb="20" eb="21">
      <t>ダイ</t>
    </rPh>
    <rPh sb="22" eb="23">
      <t>ゴウ</t>
    </rPh>
    <rPh sb="24" eb="26">
      <t>スイデン</t>
    </rPh>
    <rPh sb="26" eb="28">
      <t>カツヨウ</t>
    </rPh>
    <rPh sb="29" eb="31">
      <t>チョクセツ</t>
    </rPh>
    <rPh sb="31" eb="33">
      <t>シハライ</t>
    </rPh>
    <rPh sb="33" eb="36">
      <t>コウフキン</t>
    </rPh>
    <rPh sb="40" eb="42">
      <t>サンチ</t>
    </rPh>
    <rPh sb="42" eb="45">
      <t>コウフキン</t>
    </rPh>
    <rPh sb="46" eb="48">
      <t>ツイカ</t>
    </rPh>
    <rPh sb="48" eb="50">
      <t>ハイブン</t>
    </rPh>
    <rPh sb="50" eb="52">
      <t>タイショウ</t>
    </rPh>
    <rPh sb="52" eb="54">
      <t>メンセキ</t>
    </rPh>
    <rPh sb="60" eb="62">
      <t>ホウコク</t>
    </rPh>
    <rPh sb="62" eb="64">
      <t>メンセキ</t>
    </rPh>
    <phoneticPr fontId="3"/>
  </si>
  <si>
    <t>３　作物ごとの作付予定面積</t>
    <rPh sb="2" eb="4">
      <t>サクモツ</t>
    </rPh>
    <rPh sb="7" eb="9">
      <t>サクツケ</t>
    </rPh>
    <rPh sb="9" eb="11">
      <t>ヨテイ</t>
    </rPh>
    <rPh sb="11" eb="13">
      <t>メンセキ</t>
    </rPh>
    <phoneticPr fontId="6"/>
  </si>
  <si>
    <t>エラーチェック</t>
    <phoneticPr fontId="3"/>
  </si>
  <si>
    <t>そば</t>
    <phoneticPr fontId="4"/>
  </si>
  <si>
    <t>なたね</t>
    <phoneticPr fontId="4"/>
  </si>
  <si>
    <t>てん菜</t>
    <phoneticPr fontId="3"/>
  </si>
  <si>
    <t>ばれいしょ(でん粉原料用)</t>
    <phoneticPr fontId="3"/>
  </si>
  <si>
    <t>小豆</t>
    <phoneticPr fontId="3"/>
  </si>
  <si>
    <t>菜豆</t>
    <phoneticPr fontId="3"/>
  </si>
  <si>
    <t>その他</t>
    <phoneticPr fontId="3"/>
  </si>
  <si>
    <t>①上記の数値が、各枠（産地戦略枠、従来枠、追加配分枠）のいずれかの数値を下回っている場合に「エラー」</t>
    <rPh sb="1" eb="3">
      <t>ジョウキ</t>
    </rPh>
    <rPh sb="4" eb="6">
      <t>スウチ</t>
    </rPh>
    <rPh sb="8" eb="9">
      <t>カク</t>
    </rPh>
    <rPh sb="9" eb="10">
      <t>ワク</t>
    </rPh>
    <rPh sb="11" eb="13">
      <t>サンチ</t>
    </rPh>
    <rPh sb="13" eb="15">
      <t>センリャク</t>
    </rPh>
    <rPh sb="15" eb="16">
      <t>ワク</t>
    </rPh>
    <rPh sb="17" eb="19">
      <t>ジュウライ</t>
    </rPh>
    <rPh sb="19" eb="20">
      <t>ワク</t>
    </rPh>
    <rPh sb="21" eb="23">
      <t>ツイカ</t>
    </rPh>
    <rPh sb="23" eb="25">
      <t>ハイブン</t>
    </rPh>
    <rPh sb="25" eb="26">
      <t>ワク</t>
    </rPh>
    <rPh sb="33" eb="35">
      <t>スウチ</t>
    </rPh>
    <rPh sb="36" eb="38">
      <t>シタマワ</t>
    </rPh>
    <rPh sb="42" eb="44">
      <t>バアイ</t>
    </rPh>
    <phoneticPr fontId="3"/>
  </si>
  <si>
    <t>②上記の数値が、各枠（産地戦略枠、従来枠、追加配分枠）の合計値を上回っている場合に「エラー」</t>
    <rPh sb="1" eb="2">
      <t>ウエ</t>
    </rPh>
    <rPh sb="2" eb="3">
      <t>キ</t>
    </rPh>
    <rPh sb="4" eb="6">
      <t>スウチ</t>
    </rPh>
    <rPh sb="25" eb="26">
      <t>ワク</t>
    </rPh>
    <rPh sb="28" eb="31">
      <t>ゴウケイチ</t>
    </rPh>
    <rPh sb="32" eb="34">
      <t>ウワマワ</t>
    </rPh>
    <rPh sb="38" eb="40">
      <t>バアイ</t>
    </rPh>
    <phoneticPr fontId="3"/>
  </si>
  <si>
    <t>産地戦略枠</t>
    <rPh sb="0" eb="2">
      <t>サンチ</t>
    </rPh>
    <rPh sb="2" eb="4">
      <t>センリャク</t>
    </rPh>
    <rPh sb="4" eb="5">
      <t>ワク</t>
    </rPh>
    <phoneticPr fontId="3"/>
  </si>
  <si>
    <t>従来枠</t>
    <rPh sb="0" eb="2">
      <t>ジュウライ</t>
    </rPh>
    <rPh sb="2" eb="3">
      <t>ワク</t>
    </rPh>
    <phoneticPr fontId="3"/>
  </si>
  <si>
    <t>追加配分枠</t>
    <rPh sb="0" eb="2">
      <t>ツイカ</t>
    </rPh>
    <rPh sb="2" eb="4">
      <t>ハイブン</t>
    </rPh>
    <rPh sb="4" eb="5">
      <t>ワク</t>
    </rPh>
    <phoneticPr fontId="3"/>
  </si>
  <si>
    <t>合計と比較</t>
    <rPh sb="0" eb="2">
      <t>ゴウケイ</t>
    </rPh>
    <rPh sb="3" eb="5">
      <t>ヒカク</t>
    </rPh>
    <phoneticPr fontId="3"/>
  </si>
  <si>
    <r>
      <t>○従来枠から産地戦略枠への流用は可能
○従来枠から追加配分枠への流用は</t>
    </r>
    <r>
      <rPr>
        <sz val="18"/>
        <color rgb="FFFF0000"/>
        <rFont val="ＭＳ Ｐゴシック"/>
        <family val="3"/>
        <charset val="128"/>
        <scheme val="minor"/>
      </rPr>
      <t>活用残額</t>
    </r>
    <r>
      <rPr>
        <sz val="18"/>
        <color theme="1"/>
        <rFont val="ＭＳ Ｐゴシック"/>
        <family val="3"/>
        <charset val="128"/>
        <scheme val="minor"/>
      </rPr>
      <t>のみ
○産地戦略枠からの流用は従来枠・追加配分枠いずれも</t>
    </r>
    <r>
      <rPr>
        <sz val="18"/>
        <color rgb="FFFF0000"/>
        <rFont val="ＭＳ Ｐゴシック"/>
        <family val="3"/>
        <charset val="128"/>
        <scheme val="minor"/>
      </rPr>
      <t>不可</t>
    </r>
    <r>
      <rPr>
        <sz val="18"/>
        <color theme="1"/>
        <rFont val="ＭＳ Ｐゴシック"/>
        <family val="3"/>
        <charset val="128"/>
        <scheme val="minor"/>
      </rPr>
      <t xml:space="preserve">
○追加配分枠から従来枠・産地戦略枠への流用は</t>
    </r>
    <r>
      <rPr>
        <sz val="18"/>
        <color rgb="FFFF0000"/>
        <rFont val="ＭＳ Ｐゴシック"/>
        <family val="3"/>
        <charset val="128"/>
        <scheme val="minor"/>
      </rPr>
      <t>活用残額</t>
    </r>
    <r>
      <rPr>
        <sz val="18"/>
        <color theme="1"/>
        <rFont val="ＭＳ Ｐゴシック"/>
        <family val="3"/>
        <charset val="128"/>
        <scheme val="minor"/>
      </rPr>
      <t>のみ</t>
    </r>
    <rPh sb="35" eb="37">
      <t>カツヨウ</t>
    </rPh>
    <rPh sb="92" eb="94">
      <t>カツヨウ</t>
    </rPh>
    <phoneticPr fontId="6"/>
  </si>
  <si>
    <t>そば・なたね
（基幹作のみ）</t>
    <rPh sb="8" eb="10">
      <t>キカン</t>
    </rPh>
    <rPh sb="10" eb="11">
      <t>サク</t>
    </rPh>
    <phoneticPr fontId="3"/>
  </si>
  <si>
    <t>生産数量目標算定における基礎生産数量の見直しによる面積減少分（３月道から連絡した金額）</t>
    <rPh sb="0" eb="2">
      <t>セイサン</t>
    </rPh>
    <rPh sb="2" eb="4">
      <t>スウリョウ</t>
    </rPh>
    <rPh sb="4" eb="6">
      <t>モクヒョウ</t>
    </rPh>
    <rPh sb="6" eb="8">
      <t>サンテイ</t>
    </rPh>
    <rPh sb="12" eb="14">
      <t>キソ</t>
    </rPh>
    <rPh sb="14" eb="16">
      <t>セイサン</t>
    </rPh>
    <rPh sb="16" eb="18">
      <t>スウリョウ</t>
    </rPh>
    <rPh sb="19" eb="21">
      <t>ミナオ</t>
    </rPh>
    <rPh sb="25" eb="27">
      <t>メンセキ</t>
    </rPh>
    <rPh sb="27" eb="28">
      <t>ゲン</t>
    </rPh>
    <rPh sb="28" eb="29">
      <t>ショウ</t>
    </rPh>
    <rPh sb="29" eb="30">
      <t>ブン</t>
    </rPh>
    <rPh sb="32" eb="33">
      <t>ガツ</t>
    </rPh>
    <rPh sb="33" eb="34">
      <t>ドウ</t>
    </rPh>
    <rPh sb="36" eb="38">
      <t>レンラク</t>
    </rPh>
    <rPh sb="40" eb="42">
      <t>キンガク</t>
    </rPh>
    <phoneticPr fontId="3"/>
  </si>
  <si>
    <t>見込
面積
（ａ）</t>
    <rPh sb="0" eb="2">
      <t>ミコミ</t>
    </rPh>
    <rPh sb="3" eb="5">
      <t>メンセキ</t>
    </rPh>
    <phoneticPr fontId="3"/>
  </si>
  <si>
    <t>◆ ２９年度産地交付金配分枠の流用イメージ</t>
    <rPh sb="4" eb="5">
      <t>ネン</t>
    </rPh>
    <rPh sb="5" eb="6">
      <t>ド</t>
    </rPh>
    <rPh sb="6" eb="8">
      <t>サンチ</t>
    </rPh>
    <rPh sb="8" eb="11">
      <t>コウフキン</t>
    </rPh>
    <rPh sb="11" eb="14">
      <t>ハイブンワク</t>
    </rPh>
    <rPh sb="15" eb="17">
      <t>リュウヨウ</t>
    </rPh>
    <phoneticPr fontId="6"/>
  </si>
  <si>
    <r>
      <rPr>
        <b/>
        <sz val="28"/>
        <color theme="1"/>
        <rFont val="ＭＳ Ｐゴシック"/>
        <family val="3"/>
        <charset val="128"/>
        <scheme val="minor"/>
      </rPr>
      <t>◆ 追加配分のうち、【生産数量見直分】について　　　</t>
    </r>
    <r>
      <rPr>
        <b/>
        <sz val="18"/>
        <color theme="1"/>
        <rFont val="ＭＳ Ｐゴシック"/>
        <family val="3"/>
        <charset val="128"/>
        <scheme val="minor"/>
      </rPr>
      <t>（いずれかに、○を記入）</t>
    </r>
    <rPh sb="2" eb="4">
      <t>ツイカ</t>
    </rPh>
    <rPh sb="4" eb="6">
      <t>ハイブン</t>
    </rPh>
    <rPh sb="11" eb="13">
      <t>セイサン</t>
    </rPh>
    <rPh sb="13" eb="15">
      <t>スウリョウ</t>
    </rPh>
    <rPh sb="15" eb="16">
      <t>ケン</t>
    </rPh>
    <rPh sb="16" eb="17">
      <t>チョク</t>
    </rPh>
    <rPh sb="17" eb="18">
      <t>ブン</t>
    </rPh>
    <rPh sb="35" eb="37">
      <t>キニュウ</t>
    </rPh>
    <phoneticPr fontId="3"/>
  </si>
  <si>
    <t>◆ 追加配分額算定表</t>
    <rPh sb="2" eb="4">
      <t>ツイカ</t>
    </rPh>
    <rPh sb="4" eb="7">
      <t>ハイブンガク</t>
    </rPh>
    <rPh sb="7" eb="9">
      <t>サンテイ</t>
    </rPh>
    <rPh sb="9" eb="10">
      <t>ヒョウ</t>
    </rPh>
    <phoneticPr fontId="3"/>
  </si>
  <si>
    <t>面積に整数以下が入力されている場合にｴﾗｰ</t>
    <rPh sb="0" eb="2">
      <t>メンセキ</t>
    </rPh>
    <rPh sb="3" eb="5">
      <t>セイスウ</t>
    </rPh>
    <rPh sb="5" eb="7">
      <t>イカ</t>
    </rPh>
    <rPh sb="8" eb="10">
      <t>ニュウリョク</t>
    </rPh>
    <rPh sb="15" eb="17">
      <t>バアイ</t>
    </rPh>
    <phoneticPr fontId="3"/>
  </si>
  <si>
    <t>エラーチェック</t>
    <phoneticPr fontId="3"/>
  </si>
  <si>
    <t>てん菜</t>
    <phoneticPr fontId="3"/>
  </si>
  <si>
    <t>ばれいしょ(でん粉原料用)</t>
    <phoneticPr fontId="3"/>
  </si>
  <si>
    <t>小豆</t>
    <phoneticPr fontId="3"/>
  </si>
  <si>
    <t>菜豆</t>
    <phoneticPr fontId="3"/>
  </si>
  <si>
    <t>その他</t>
    <phoneticPr fontId="3"/>
  </si>
  <si>
    <t>エラーチェック</t>
    <phoneticPr fontId="3"/>
  </si>
  <si>
    <t>C　基幹＋二毛作</t>
    <rPh sb="2" eb="4">
      <t>キカン</t>
    </rPh>
    <rPh sb="5" eb="6">
      <t>ニ</t>
    </rPh>
    <rPh sb="6" eb="7">
      <t>モウ</t>
    </rPh>
    <rPh sb="7" eb="8">
      <t>サク</t>
    </rPh>
    <phoneticPr fontId="3"/>
  </si>
  <si>
    <t>A　使途面積欄の合計</t>
    <rPh sb="2" eb="4">
      <t>シト</t>
    </rPh>
    <rPh sb="4" eb="6">
      <t>メンセキ</t>
    </rPh>
    <rPh sb="6" eb="7">
      <t>ラン</t>
    </rPh>
    <rPh sb="8" eb="10">
      <t>ゴウケイ</t>
    </rPh>
    <phoneticPr fontId="3"/>
  </si>
  <si>
    <t>B　使途面積欄の最大値</t>
    <rPh sb="2" eb="4">
      <t>シト</t>
    </rPh>
    <rPh sb="4" eb="6">
      <t>メンセキ</t>
    </rPh>
    <rPh sb="6" eb="7">
      <t>ラン</t>
    </rPh>
    <rPh sb="8" eb="11">
      <t>サイダイチ</t>
    </rPh>
    <phoneticPr fontId="3"/>
  </si>
  <si>
    <t>①合計欄の値（C）を、使途面積欄の最大値（B）が上回っている場合にエラー（合計欄の記載漏れなど）</t>
    <rPh sb="1" eb="3">
      <t>ゴウケイ</t>
    </rPh>
    <rPh sb="3" eb="4">
      <t>ラン</t>
    </rPh>
    <rPh sb="5" eb="6">
      <t>アタイ</t>
    </rPh>
    <rPh sb="11" eb="13">
      <t>シト</t>
    </rPh>
    <rPh sb="13" eb="15">
      <t>メンセキ</t>
    </rPh>
    <rPh sb="15" eb="16">
      <t>ラン</t>
    </rPh>
    <rPh sb="17" eb="20">
      <t>サイダイチ</t>
    </rPh>
    <rPh sb="24" eb="26">
      <t>ウワマワ</t>
    </rPh>
    <rPh sb="30" eb="32">
      <t>バアイ</t>
    </rPh>
    <rPh sb="37" eb="39">
      <t>ゴウケイ</t>
    </rPh>
    <rPh sb="39" eb="40">
      <t>ラン</t>
    </rPh>
    <rPh sb="41" eb="43">
      <t>キサイ</t>
    </rPh>
    <rPh sb="43" eb="44">
      <t>モ</t>
    </rPh>
    <phoneticPr fontId="3"/>
  </si>
  <si>
    <t>②使途面積欄の合計（A）を、合計欄の値（C）が上回っている場合にエラー</t>
    <rPh sb="1" eb="3">
      <t>シト</t>
    </rPh>
    <rPh sb="3" eb="5">
      <t>メンセキ</t>
    </rPh>
    <rPh sb="5" eb="6">
      <t>ラン</t>
    </rPh>
    <rPh sb="7" eb="9">
      <t>ゴウケイ</t>
    </rPh>
    <rPh sb="14" eb="16">
      <t>ゴウケイ</t>
    </rPh>
    <rPh sb="16" eb="17">
      <t>ラン</t>
    </rPh>
    <rPh sb="18" eb="19">
      <t>アタイ</t>
    </rPh>
    <rPh sb="23" eb="25">
      <t>ウワマワ</t>
    </rPh>
    <rPh sb="29" eb="31">
      <t>バアイ</t>
    </rPh>
    <phoneticPr fontId="3"/>
  </si>
  <si>
    <t>遠別町地域農業再生協議会</t>
    <rPh sb="0" eb="3">
      <t>エンベツチョウ</t>
    </rPh>
    <rPh sb="3" eb="5">
      <t>チイキ</t>
    </rPh>
    <rPh sb="5" eb="7">
      <t>ノウギョウ</t>
    </rPh>
    <rPh sb="7" eb="9">
      <t>サイセイ</t>
    </rPh>
    <rPh sb="9" eb="12">
      <t>キョウギカイ</t>
    </rPh>
    <phoneticPr fontId="2"/>
  </si>
  <si>
    <t>同</t>
    <rPh sb="0" eb="1">
      <t>ドウ</t>
    </rPh>
    <phoneticPr fontId="2"/>
  </si>
  <si>
    <t>担い手助成（産地戦略枠）</t>
    <rPh sb="0" eb="1">
      <t>ニナ</t>
    </rPh>
    <rPh sb="2" eb="3">
      <t>テ</t>
    </rPh>
    <rPh sb="3" eb="5">
      <t>ジョセイ</t>
    </rPh>
    <rPh sb="6" eb="8">
      <t>サンチ</t>
    </rPh>
    <rPh sb="8" eb="10">
      <t>センリャク</t>
    </rPh>
    <rPh sb="10" eb="11">
      <t>ワク</t>
    </rPh>
    <phoneticPr fontId="4"/>
  </si>
  <si>
    <t>イ</t>
  </si>
  <si>
    <t>地域振興作物を対象とした助成</t>
    <rPh sb="0" eb="2">
      <t>チイキ</t>
    </rPh>
    <rPh sb="2" eb="4">
      <t>シンコウ</t>
    </rPh>
    <rPh sb="4" eb="6">
      <t>サクモツ</t>
    </rPh>
    <rPh sb="7" eb="9">
      <t>タイショウ</t>
    </rPh>
    <rPh sb="12" eb="14">
      <t>ジョセイ</t>
    </rPh>
    <phoneticPr fontId="3"/>
  </si>
  <si>
    <t>地域振興作物を対象とした担い手加算</t>
    <rPh sb="0" eb="2">
      <t>チイキ</t>
    </rPh>
    <rPh sb="2" eb="4">
      <t>シンコウ</t>
    </rPh>
    <rPh sb="4" eb="6">
      <t>サクモツ</t>
    </rPh>
    <rPh sb="7" eb="9">
      <t>タイショウ</t>
    </rPh>
    <rPh sb="12" eb="13">
      <t>ニナ</t>
    </rPh>
    <rPh sb="14" eb="15">
      <t>テ</t>
    </rPh>
    <rPh sb="15" eb="17">
      <t>カサン</t>
    </rPh>
    <phoneticPr fontId="3"/>
  </si>
  <si>
    <t>地力増進作物を対象とした助成</t>
    <rPh sb="0" eb="2">
      <t>チリョク</t>
    </rPh>
    <rPh sb="2" eb="4">
      <t>ゾウシン</t>
    </rPh>
    <rPh sb="4" eb="6">
      <t>サクモツ</t>
    </rPh>
    <rPh sb="7" eb="9">
      <t>タイショウ</t>
    </rPh>
    <rPh sb="12" eb="14">
      <t>ジョセイ</t>
    </rPh>
    <phoneticPr fontId="12"/>
  </si>
  <si>
    <t>同</t>
    <rPh sb="0" eb="1">
      <t>ドウ</t>
    </rPh>
    <phoneticPr fontId="4"/>
  </si>
  <si>
    <t>エ</t>
  </si>
  <si>
    <t>そば作付助成</t>
    <rPh sb="2" eb="4">
      <t>サクツ</t>
    </rPh>
    <rPh sb="4" eb="6">
      <t>ジョセイ</t>
    </rPh>
    <phoneticPr fontId="4"/>
  </si>
  <si>
    <t>Ｈ27</t>
    <phoneticPr fontId="3"/>
  </si>
  <si>
    <r>
      <rPr>
        <sz val="11"/>
        <color theme="1" tint="4.9989318521683403E-2"/>
        <rFont val="ＭＳ Ｐゴシック"/>
        <family val="3"/>
        <charset val="128"/>
        <scheme val="minor"/>
      </rPr>
      <t>前年度</t>
    </r>
    <r>
      <rPr>
        <sz val="11"/>
        <rFont val="ＭＳ Ｐゴシック"/>
        <family val="3"/>
        <charset val="128"/>
        <scheme val="minor"/>
      </rPr>
      <t>継続（変更あり）</t>
    </r>
    <rPh sb="0" eb="3">
      <t>ゼンネンド</t>
    </rPh>
    <rPh sb="3" eb="5">
      <t>ケイゾク</t>
    </rPh>
    <rPh sb="6" eb="8">
      <t>ヘンコウ</t>
    </rPh>
    <phoneticPr fontId="3"/>
  </si>
  <si>
    <r>
      <rPr>
        <sz val="11"/>
        <color theme="1" tint="4.9989318521683403E-2"/>
        <rFont val="ＭＳ Ｐゴシック"/>
        <family val="3"/>
        <charset val="128"/>
        <scheme val="minor"/>
      </rPr>
      <t>前年度</t>
    </r>
    <r>
      <rPr>
        <sz val="11"/>
        <rFont val="ＭＳ Ｐゴシック"/>
        <family val="3"/>
        <charset val="128"/>
        <scheme val="minor"/>
      </rPr>
      <t>継続</t>
    </r>
    <rPh sb="0" eb="3">
      <t>ゼンネンド</t>
    </rPh>
    <rPh sb="3" eb="5">
      <t>ケイゾク</t>
    </rPh>
    <phoneticPr fontId="3"/>
  </si>
  <si>
    <t>○</t>
    <phoneticPr fontId="3"/>
  </si>
  <si>
    <t>☑産地戦略枠　　　　　□従来枠　　　　　□追加配分枠</t>
    <rPh sb="1" eb="3">
      <t>サンチ</t>
    </rPh>
    <rPh sb="3" eb="5">
      <t>センリャク</t>
    </rPh>
    <rPh sb="5" eb="6">
      <t>ワク</t>
    </rPh>
    <rPh sb="12" eb="14">
      <t>ジュウライ</t>
    </rPh>
    <rPh sb="14" eb="15">
      <t>ワク</t>
    </rPh>
    <rPh sb="21" eb="23">
      <t>ツイカ</t>
    </rPh>
    <rPh sb="23" eb="25">
      <t>ハイブン</t>
    </rPh>
    <rPh sb="25" eb="26">
      <t>ワク</t>
    </rPh>
    <phoneticPr fontId="3"/>
  </si>
  <si>
    <t>□ア　　 ☑イ 　　□ウ</t>
    <phoneticPr fontId="3"/>
  </si>
  <si>
    <t>　担い手助成（産地戦略枠）</t>
    <phoneticPr fontId="3"/>
  </si>
  <si>
    <t>【基幹作物】
・小麦・大豆（白大豆・黒大豆）</t>
    <phoneticPr fontId="3"/>
  </si>
  <si>
    <r>
      <t>参考となる単価</t>
    </r>
    <r>
      <rPr>
        <sz val="6"/>
        <rFont val="ＭＳ Ｐゴシック"/>
        <family val="3"/>
        <charset val="128"/>
        <scheme val="minor"/>
      </rPr>
      <t>※３</t>
    </r>
    <rPh sb="0" eb="2">
      <t>サンコウ</t>
    </rPh>
    <rPh sb="5" eb="7">
      <t>タンカ</t>
    </rPh>
    <phoneticPr fontId="3"/>
  </si>
  <si>
    <t>　戦略作物の作付けをした認定農業者に助成。
  水田活用直接支払交付金対象作物の担い手への継続推進
　作業受託効率の引上げ。</t>
    <phoneticPr fontId="3"/>
  </si>
  <si>
    <t>○助成対象者
・助成対象作物を作付けした農業者であり、地域における認定農業者。
○助成対象面積
・水田活用の直接支払交付金に準ずる
○助成対象農地：水田</t>
    <phoneticPr fontId="3"/>
  </si>
  <si>
    <t>　農地集積に効果がみられ次年度以降も継続
  戦略作物への集約化が加速し作業受託効率の向上となった</t>
    <phoneticPr fontId="3"/>
  </si>
  <si>
    <t>　加工用米助成</t>
    <phoneticPr fontId="3"/>
  </si>
  <si>
    <t>□産地戦略枠　　　　　☑従来枠　　　　　□追加配分枠</t>
    <rPh sb="1" eb="3">
      <t>サンチ</t>
    </rPh>
    <rPh sb="3" eb="5">
      <t>センリャク</t>
    </rPh>
    <rPh sb="5" eb="6">
      <t>ワク</t>
    </rPh>
    <rPh sb="12" eb="14">
      <t>ジュウライ</t>
    </rPh>
    <rPh sb="14" eb="15">
      <t>ワク</t>
    </rPh>
    <rPh sb="21" eb="23">
      <t>ツイカ</t>
    </rPh>
    <rPh sb="23" eb="25">
      <t>ハイブン</t>
    </rPh>
    <rPh sb="25" eb="26">
      <t>ワク</t>
    </rPh>
    <phoneticPr fontId="3"/>
  </si>
  <si>
    <t>　地域振興作物を対象とした助成</t>
    <phoneticPr fontId="3"/>
  </si>
  <si>
    <t>　地域振興作物の作付けに対して助成。
  水田活用直接支払交付金対象外作物の地域振興作物に対し継続推進。</t>
    <phoneticPr fontId="3"/>
  </si>
  <si>
    <t>　地域振興作物を対象とした担い手加算</t>
    <phoneticPr fontId="3"/>
  </si>
  <si>
    <t>○助成対象者
・助成対象作物を作付けした農業者であり、地域における認定農業者。
○助成対象農地：水田</t>
    <phoneticPr fontId="3"/>
  </si>
  <si>
    <t>　地力増進作物を対象とした助成</t>
    <phoneticPr fontId="3"/>
  </si>
  <si>
    <t>基幹作物： 地力増進作物（エン麦・ベッチ・キカラシ）</t>
    <phoneticPr fontId="3"/>
  </si>
  <si>
    <t>　地力増進作物の作付けに対して助成。
  水田での輪作・休閑として地力増進への継続推進</t>
    <phoneticPr fontId="3"/>
  </si>
  <si>
    <t>○助成対象者
・助成対象作物を作付けした農業者
○その他要件
・助成対象作物の鋤込み作業を必要とする。
・同一圃場での連作は助成対象としない。
○助成対象農地：水田</t>
    <phoneticPr fontId="3"/>
  </si>
  <si>
    <t>○助成対象者・助成対象水田・助成対象面積・助成対象作物：
　営農計画書、交付申請書、ほ場位置図、現地確認、作業日誌
○その他要件
　前年度耕地図、及び営農計画書との比較による連作の確認
　鋤き込み確認</t>
    <phoneticPr fontId="3"/>
  </si>
  <si>
    <t>□産地戦略枠　　　　　□従来枠　　　　　☑追加配分枠</t>
    <rPh sb="1" eb="3">
      <t>サンチ</t>
    </rPh>
    <rPh sb="3" eb="5">
      <t>センリャク</t>
    </rPh>
    <rPh sb="5" eb="6">
      <t>ワク</t>
    </rPh>
    <rPh sb="12" eb="14">
      <t>ジュウライ</t>
    </rPh>
    <rPh sb="14" eb="15">
      <t>ワク</t>
    </rPh>
    <rPh sb="21" eb="23">
      <t>ツイカ</t>
    </rPh>
    <rPh sb="23" eb="25">
      <t>ハイブン</t>
    </rPh>
    <rPh sb="25" eb="26">
      <t>ワク</t>
    </rPh>
    <phoneticPr fontId="3"/>
  </si>
  <si>
    <t>　そば作付助成</t>
    <phoneticPr fontId="3"/>
  </si>
  <si>
    <t>基幹作物： そば</t>
    <phoneticPr fontId="3"/>
  </si>
  <si>
    <t>・助成対象面積１０ａにつき、２０，０００円</t>
    <phoneticPr fontId="3"/>
  </si>
  <si>
    <t>・２０，０００円/１０a （前年度）</t>
    <rPh sb="14" eb="17">
      <t>ゼンネンド</t>
    </rPh>
    <phoneticPr fontId="3"/>
  </si>
  <si>
    <t>・そばの作物振興を図るため、そばの作付に対して助成を行う。</t>
    <phoneticPr fontId="3"/>
  </si>
  <si>
    <t>○助成対象者
・助成対象作物を作付けした農業者
○助成要件：出荷・販売実績の確認ができるもの
○助成対象農地：水田</t>
    <phoneticPr fontId="3"/>
  </si>
  <si>
    <t>○助成対象者・助成対象水田・助成対象面積・助成対象作物：
　営農計画書、交付申請書、ほ場位置図、現地確認、
○その他要件</t>
    <phoneticPr fontId="3"/>
  </si>
  <si>
    <t>○</t>
  </si>
  <si>
    <t>Ｈ29</t>
    <phoneticPr fontId="3"/>
  </si>
  <si>
    <t>・１３，０００円/１０a （水田活用の直接支払）</t>
    <rPh sb="14" eb="18">
      <t>スイデンカツヨウ</t>
    </rPh>
    <rPh sb="19" eb="21">
      <t>チョクセツ</t>
    </rPh>
    <rPh sb="21" eb="23">
      <t>シハライ</t>
    </rPh>
    <phoneticPr fontId="3"/>
  </si>
  <si>
    <t>・耕畜連携の取組を支援する。</t>
    <rPh sb="1" eb="3">
      <t>コウチク</t>
    </rPh>
    <rPh sb="3" eb="5">
      <t>レンケイ</t>
    </rPh>
    <rPh sb="6" eb="8">
      <t>トリクミ</t>
    </rPh>
    <rPh sb="9" eb="11">
      <t>シエン</t>
    </rPh>
    <phoneticPr fontId="3"/>
  </si>
  <si>
    <t>○助成対象者・助成対象水田・助成対象面積・助成対象作物：
　営農計画書、交付申請書、ほ場位置図、現地確認、
　水田飼料作物の生産・利用に係る利用供給協定書、利用供給協定書
○その他要件</t>
    <rPh sb="60" eb="62">
      <t>スイデン</t>
    </rPh>
    <rPh sb="62" eb="64">
      <t>シリョウ</t>
    </rPh>
    <rPh sb="64" eb="66">
      <t>サクモツ</t>
    </rPh>
    <rPh sb="67" eb="69">
      <t>セイサン</t>
    </rPh>
    <rPh sb="70" eb="72">
      <t>リヨウ</t>
    </rPh>
    <rPh sb="73" eb="74">
      <t>カカ</t>
    </rPh>
    <rPh sb="75" eb="77">
      <t>リヨウ</t>
    </rPh>
    <rPh sb="77" eb="79">
      <t>キョウキュウ</t>
    </rPh>
    <rPh sb="79" eb="81">
      <t>キョウテイ</t>
    </rPh>
    <rPh sb="81" eb="82">
      <t>ショ</t>
    </rPh>
    <rPh sb="83" eb="85">
      <t>リヨウ</t>
    </rPh>
    <rPh sb="85" eb="87">
      <t>キョウキュウ</t>
    </rPh>
    <rPh sb="87" eb="89">
      <t>キョウテイ</t>
    </rPh>
    <rPh sb="89" eb="90">
      <t>ショ</t>
    </rPh>
    <phoneticPr fontId="3"/>
  </si>
  <si>
    <t>○助成対象者
・助成対象作物を作付けした農業者
○助成要件
・粗飼料生産水田での放牧、または、粗飼料生産水田への堆肥散布
　（同一ほ場での重複助成はしない）
・実需者との利用供給協定を締結していること。
・自らの畜産経営に供する目的で生産する場合は、自家利用計画を策定していること。
○助成対象農地：水田</t>
    <rPh sb="32" eb="35">
      <t>ソシリョウ</t>
    </rPh>
    <rPh sb="35" eb="37">
      <t>セイサン</t>
    </rPh>
    <rPh sb="37" eb="39">
      <t>スイデン</t>
    </rPh>
    <rPh sb="41" eb="43">
      <t>ホウボク</t>
    </rPh>
    <rPh sb="48" eb="51">
      <t>ソシリョウ</t>
    </rPh>
    <rPh sb="51" eb="53">
      <t>セイサン</t>
    </rPh>
    <rPh sb="53" eb="55">
      <t>スイデン</t>
    </rPh>
    <rPh sb="57" eb="59">
      <t>タイヒ</t>
    </rPh>
    <rPh sb="59" eb="61">
      <t>サンプ</t>
    </rPh>
    <rPh sb="64" eb="66">
      <t>ドウイツ</t>
    </rPh>
    <rPh sb="67" eb="68">
      <t>ジョウ</t>
    </rPh>
    <rPh sb="70" eb="72">
      <t>ジュウフク</t>
    </rPh>
    <rPh sb="72" eb="74">
      <t>ジョセイ</t>
    </rPh>
    <rPh sb="81" eb="83">
      <t>ジツジュ</t>
    </rPh>
    <rPh sb="83" eb="84">
      <t>シャ</t>
    </rPh>
    <rPh sb="86" eb="88">
      <t>リヨウ</t>
    </rPh>
    <rPh sb="88" eb="90">
      <t>キョウキュウ</t>
    </rPh>
    <rPh sb="90" eb="92">
      <t>キョウテイ</t>
    </rPh>
    <rPh sb="93" eb="95">
      <t>テイケツ</t>
    </rPh>
    <rPh sb="104" eb="105">
      <t>ミズカ</t>
    </rPh>
    <phoneticPr fontId="3"/>
  </si>
  <si>
    <t>・９，６００円/１０a 
（１２，０００円/１０ａ以内）</t>
    <rPh sb="20" eb="21">
      <t>エン</t>
    </rPh>
    <rPh sb="25" eb="27">
      <t>イナイ</t>
    </rPh>
    <phoneticPr fontId="3"/>
  </si>
  <si>
    <t xml:space="preserve">・５，０００円/１０a </t>
    <phoneticPr fontId="3"/>
  </si>
  <si>
    <t>・５，０００円/１０a （前年度）</t>
    <rPh sb="13" eb="16">
      <t>ゼンネンド</t>
    </rPh>
    <phoneticPr fontId="3"/>
  </si>
  <si>
    <t>　加工用米の作付けした農業者に助成。
  水田での水稲作付維持と農地集積を目的とした推進</t>
    <phoneticPr fontId="3"/>
  </si>
  <si>
    <t xml:space="preserve">○助成対象者
・助成対象作物を作付けした農業者。
○助成対象面積
・水田活用の直接支払交付金に準ずる
○助成対象農地：水田
○取組要件
・次の取組みを両方行うこと
   ①　「共同計算」に参加
   ②  温湯種子消毒の実施
</t>
    <phoneticPr fontId="3"/>
  </si>
  <si>
    <t>○加工用米の作付拡大に向けた作付誘導のため</t>
    <phoneticPr fontId="3"/>
  </si>
  <si>
    <t>・助成対象面積１０ａにつき、８，０００円
（１０，０００円/１０ａ以内）</t>
    <rPh sb="19" eb="20">
      <t>エン</t>
    </rPh>
    <phoneticPr fontId="3"/>
  </si>
  <si>
    <t>・助成対象面積１０ａにつき、１６，０００円
（２０，０００円/１０ａ以内）</t>
    <phoneticPr fontId="3"/>
  </si>
  <si>
    <t>・助成対象面積１０ａにつき、１２，０００円
（１５，０００円/１０ａ以内）</t>
    <phoneticPr fontId="3"/>
  </si>
  <si>
    <t>・１２，０００円/１０a （前々年度）</t>
    <rPh sb="14" eb="15">
      <t>マエ</t>
    </rPh>
    <rPh sb="16" eb="18">
      <t>ネンド</t>
    </rPh>
    <phoneticPr fontId="3"/>
  </si>
  <si>
    <t>・１０，０００円/１０a （前々年度）</t>
    <rPh sb="14" eb="15">
      <t>マエ</t>
    </rPh>
    <rPh sb="16" eb="18">
      <t>ネンド</t>
    </rPh>
    <phoneticPr fontId="3"/>
  </si>
  <si>
    <t>・２０，０００円/１０a （前々年度）</t>
    <rPh sb="14" eb="15">
      <t>マエ</t>
    </rPh>
    <rPh sb="16" eb="18">
      <t>ネンド</t>
    </rPh>
    <phoneticPr fontId="3"/>
  </si>
  <si>
    <t>・１５，０００円/１０a （前々年度）</t>
    <rPh sb="14" eb="15">
      <t>マエ</t>
    </rPh>
    <rPh sb="16" eb="18">
      <t>ネンド</t>
    </rPh>
    <phoneticPr fontId="3"/>
  </si>
  <si>
    <t>○助成対象者・助成対象水田・助成対象面積・助成対象作物：　　　　
　営農計画書、交付申請書、現地確認、加工用米出荷契約等数量農業者別一覧表、栽培履歴
○その他要件</t>
    <phoneticPr fontId="3"/>
  </si>
  <si>
    <t>　次年度以降も継続
  地域特定作物への作付維持として振興</t>
    <phoneticPr fontId="3"/>
  </si>
  <si>
    <t>　次年度以降も継続
   戦略作物の作付への輪作体系の一部として振興</t>
    <phoneticPr fontId="3"/>
  </si>
  <si>
    <t>　次年度以降も継続
   戦略作物の作付への輪作体系の一部として振興</t>
    <phoneticPr fontId="3"/>
  </si>
  <si>
    <t>　
　活用しない。</t>
    <rPh sb="3" eb="5">
      <t>カツヨウ</t>
    </rPh>
    <phoneticPr fontId="3"/>
  </si>
  <si>
    <t>　飼料作物作付助成（耕畜連携助成）</t>
    <rPh sb="1" eb="3">
      <t>シリョウ</t>
    </rPh>
    <rPh sb="3" eb="5">
      <t>サクモツ</t>
    </rPh>
    <rPh sb="5" eb="7">
      <t>サクツケ</t>
    </rPh>
    <rPh sb="7" eb="9">
      <t>ジョセイ</t>
    </rPh>
    <rPh sb="10" eb="14">
      <t>コウチクレンケイ</t>
    </rPh>
    <rPh sb="14" eb="16">
      <t>ジョセイ</t>
    </rPh>
    <phoneticPr fontId="3"/>
  </si>
  <si>
    <t>・助成対象面積１０ａにつき、１０，０００円
（１３，０００円／１０a以内）</t>
    <rPh sb="29" eb="30">
      <t>エン</t>
    </rPh>
    <rPh sb="34" eb="36">
      <t>イナイ</t>
    </rPh>
    <phoneticPr fontId="3"/>
  </si>
  <si>
    <t>□ア　　 □イ 　　□ウ</t>
    <phoneticPr fontId="3"/>
  </si>
  <si>
    <t>【基幹作物】
・加工用米</t>
    <rPh sb="8" eb="10">
      <t>カコウ</t>
    </rPh>
    <rPh sb="10" eb="11">
      <t>ヨウ</t>
    </rPh>
    <rPh sb="11" eb="12">
      <t>マイ</t>
    </rPh>
    <phoneticPr fontId="3"/>
  </si>
  <si>
    <t>□ア　　 ☑イ 　　□ウ</t>
    <phoneticPr fontId="3"/>
  </si>
  <si>
    <t>加工用米助成</t>
    <rPh sb="0" eb="2">
      <t>カコウ</t>
    </rPh>
    <rPh sb="2" eb="4">
      <t>ヨウマイ</t>
    </rPh>
    <rPh sb="4" eb="6">
      <t>ジョセイ</t>
    </rPh>
    <phoneticPr fontId="4"/>
  </si>
  <si>
    <t>飼料作物作付助成（耕畜連携助成）</t>
    <rPh sb="0" eb="2">
      <t>シリョウ</t>
    </rPh>
    <rPh sb="2" eb="4">
      <t>サクモツ</t>
    </rPh>
    <rPh sb="4" eb="6">
      <t>サクツケ</t>
    </rPh>
    <rPh sb="6" eb="8">
      <t>ジョセイ</t>
    </rPh>
    <rPh sb="9" eb="11">
      <t>コウチク</t>
    </rPh>
    <rPh sb="11" eb="13">
      <t>レンケイ</t>
    </rPh>
    <rPh sb="13" eb="15">
      <t>ジョセイ</t>
    </rPh>
    <phoneticPr fontId="3"/>
  </si>
  <si>
    <t>　平成29年4月1日付け改正前の要綱別紙１５「耕畜連携助成の扱い」による</t>
    <phoneticPr fontId="3"/>
  </si>
  <si>
    <t>基幹作物： 飼料作物（牧草）</t>
    <rPh sb="6" eb="10">
      <t>シリョウサクモツ</t>
    </rPh>
    <rPh sb="11" eb="13">
      <t>ボクソウ</t>
    </rPh>
    <phoneticPr fontId="3"/>
  </si>
  <si>
    <t>○助成対象者・助成対象水田・助成対象面積・助成対象作物
　　営農計画書、交付申請書、認定農業者リスト、ほ場位置図、現地確認
○その他要件</t>
    <rPh sb="47" eb="52">
      <t>ニンテイノウギョウシャ</t>
    </rPh>
    <phoneticPr fontId="3"/>
  </si>
  <si>
    <t>基幹作物： 甜菜・馬鈴薯・小豆・菜豆・野菜（メロン・南瓜・ホウレン草・ピーマン・アスパラ・ミニトマト・きゅうり）</t>
    <phoneticPr fontId="3"/>
  </si>
  <si>
    <t>○助成対象者
・助成対象作物を作付けした農業者
（甜菜・馬鈴薯（生食・加工）・小豆・菜豆・野菜（メロン・南瓜・ホウレン草・ピーマン・アスパラ・ミニトマト・きゅうり））
○助成対象農地：水田</t>
    <phoneticPr fontId="3"/>
  </si>
  <si>
    <t>○助成対象者・助成対象水田・助成対象面積・助成対象作物：
　営農計画書、交付申請書、地域農業水田フル活用ビジョン、ほ場位置図、現地確認、販売伝票
○その他要件</t>
    <rPh sb="73" eb="75">
      <t>ハンバイ</t>
    </rPh>
    <rPh sb="75" eb="77">
      <t>デンピョウ</t>
    </rPh>
    <phoneticPr fontId="3"/>
  </si>
  <si>
    <t>○助成対象者・助成対象水田・助成対象面積・助成対象作物：
　営農計画書、交付申請書、認定農業者リスト、ほ場位置図、現地確認、販売伝票
○その他要件</t>
    <rPh sb="47" eb="52">
      <t>ニンテイノウギョウシャ</t>
    </rPh>
    <rPh sb="67" eb="69">
      <t>ハンバイ</t>
    </rPh>
    <rPh sb="69" eb="71">
      <t>デンピョウ</t>
    </rPh>
    <phoneticPr fontId="3"/>
  </si>
  <si>
    <t xml:space="preserve">
不足する枠間で流用することとし、産地戦略枠を最優先に調整する。
　優先順位は　産地戦略枠→従来枠→追加配分枠
　産地戦略枠にほかの枠から、枠間流用し、各枠内で一律単価調整
　※各枠間流用後配分額は各所要額を上限とする。　
　※円単位未満切り捨て
産地戦略枠
　「調整後単価＝調整前単価×（配分額　÷　枠内所要額）」
　※配分額＝産地戦略枠配分額＋不足額（従来枠＋追加配分額残額）
従来枠
　「調整後単価＝調整前単価×（配分額　÷　枠内所要額）」
　※配分額＝配分額－産地戦略枠所要額
追加配分枠
　「調整後単価＝調整前単価×（配分額　÷　枠内所要額）」
　※配分額＝配分額－産地戦略枠所要額－従来枠所要額
</t>
    <rPh sb="114" eb="115">
      <t>エン</t>
    </rPh>
    <rPh sb="115" eb="117">
      <t>タンイ</t>
    </rPh>
    <rPh sb="117" eb="119">
      <t>ミマン</t>
    </rPh>
    <rPh sb="186" eb="187">
      <t>フン</t>
    </rPh>
    <rPh sb="187" eb="188">
      <t>ガク</t>
    </rPh>
    <rPh sb="188" eb="190">
      <t>ザンガク</t>
    </rPh>
    <phoneticPr fontId="3"/>
  </si>
  <si>
    <t xml:space="preserve">
　２回目の配分を受けた場合は、整理番号１、整理番号３、整理番号４および整理番号５については、上限単価まで上乗せし、整理番号７については、１３,０００円を上限に上乗せするが、２回目の配分額全額を配分しても整理番号１の上限まで満たない場合は、一律に単価調整を行う。
優先順位
①　整理番号１は上限単価まで調整
　・調整後単価＝（当初配分額＋２回目配分額）&lt;=上限額
②　整理番号３，４，５は一律に調整
　・調整後単価＝上限単価×（（当初配分額＋差引2回目配分額）／上限額）
③整理番号７
　・調整後単価＝上限単価×（（当初配分額＋２回目配分額残額）／上限額）
</t>
    <rPh sb="88" eb="90">
      <t>カイメ</t>
    </rPh>
    <rPh sb="91" eb="93">
      <t>ハイブン</t>
    </rPh>
    <rPh sb="93" eb="94">
      <t>ガク</t>
    </rPh>
    <rPh sb="94" eb="96">
      <t>ゼンガク</t>
    </rPh>
    <rPh sb="97" eb="99">
      <t>ハイブン</t>
    </rPh>
    <rPh sb="108" eb="110">
      <t>ジョウゲン</t>
    </rPh>
    <rPh sb="112" eb="113">
      <t>ミ</t>
    </rPh>
    <rPh sb="116" eb="118">
      <t>バアイ</t>
    </rPh>
    <rPh sb="120" eb="122">
      <t>イチリツ</t>
    </rPh>
    <rPh sb="123" eb="125">
      <t>タンカ</t>
    </rPh>
    <rPh sb="125" eb="127">
      <t>チョウセイ</t>
    </rPh>
    <rPh sb="128" eb="12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</si>
</sst>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_);[Red]\(#,##0\)"/>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name val="ＭＳ Ｐゴシック"/>
      <family val="3"/>
      <charset val="128"/>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ゴシック"/>
      <family val="3"/>
      <charset val="128"/>
    </font>
    <font>
      <sz val="6"/>
      <name val="ＭＳ ゴシック"/>
      <family val="3"/>
      <charset val="128"/>
    </font>
    <font>
      <sz val="8"/>
      <name val="ＭＳ Ｐゴシック"/>
      <family val="3"/>
      <charset val="128"/>
      <scheme val="minor"/>
    </font>
    <font>
      <sz val="9"/>
      <name val="ＭＳ Ｐゴシック"/>
      <family val="3"/>
      <charset val="128"/>
    </font>
    <font>
      <sz val="12"/>
      <name val="ＭＳ Ｐゴシック"/>
      <family val="3"/>
      <charset val="128"/>
      <scheme val="minor"/>
    </font>
    <font>
      <b/>
      <sz val="14"/>
      <name val="ＭＳ Ｐゴシック"/>
      <family val="3"/>
      <charset val="128"/>
      <scheme val="major"/>
    </font>
    <font>
      <sz val="9"/>
      <name val="ＭＳ ゴシック"/>
      <family val="3"/>
      <charset val="128"/>
    </font>
    <font>
      <sz val="10"/>
      <name val="ＭＳ ゴシック"/>
      <family val="3"/>
      <charset val="128"/>
    </font>
    <font>
      <sz val="8"/>
      <color rgb="FFFF0000"/>
      <name val="ＭＳ Ｐゴシック"/>
      <family val="3"/>
      <charset val="128"/>
      <scheme val="minor"/>
    </font>
    <font>
      <sz val="9"/>
      <color rgb="FFFF0000"/>
      <name val="ＭＳ ゴシック"/>
      <family val="3"/>
      <charset val="128"/>
    </font>
    <font>
      <sz val="11"/>
      <color theme="1"/>
      <name val="ＭＳ Ｐゴシック"/>
      <family val="3"/>
      <charset val="128"/>
      <scheme val="minor"/>
    </font>
    <font>
      <sz val="9"/>
      <color rgb="FFFF0000"/>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color rgb="FFFF0000"/>
      <name val="ＭＳ Ｐゴシック"/>
      <family val="3"/>
      <charset val="128"/>
      <scheme val="minor"/>
    </font>
    <font>
      <sz val="6"/>
      <color theme="3"/>
      <name val="ＭＳ Ｐゴシック"/>
      <family val="3"/>
      <charset val="128"/>
      <scheme val="minor"/>
    </font>
    <font>
      <sz val="8"/>
      <color theme="3"/>
      <name val="ＭＳ Ｐゴシック"/>
      <family val="3"/>
      <charset val="128"/>
      <scheme val="minor"/>
    </font>
    <font>
      <sz val="6"/>
      <color theme="1"/>
      <name val="ＭＳ Ｐゴシック"/>
      <family val="3"/>
      <charset val="128"/>
      <scheme val="minor"/>
    </font>
    <font>
      <sz val="9"/>
      <color indexed="81"/>
      <name val="ＭＳ Ｐゴシック"/>
      <family val="3"/>
      <charset val="128"/>
    </font>
    <font>
      <b/>
      <sz val="9"/>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ajor"/>
    </font>
    <font>
      <sz val="11"/>
      <color theme="1"/>
      <name val="ＭＳ Ｐ明朝"/>
      <family val="1"/>
      <charset val="128"/>
    </font>
    <font>
      <sz val="10"/>
      <color theme="1"/>
      <name val="ＭＳ Ｐ明朝"/>
      <family val="1"/>
      <charset val="128"/>
    </font>
    <font>
      <sz val="11"/>
      <color theme="1"/>
      <name val="ＭＳ Ｐゴシック"/>
      <family val="3"/>
      <charset val="128"/>
      <scheme val="major"/>
    </font>
    <font>
      <u/>
      <sz val="11"/>
      <color theme="1"/>
      <name val="ＭＳ Ｐ明朝"/>
      <family val="1"/>
      <charset val="128"/>
    </font>
    <font>
      <u/>
      <sz val="11"/>
      <color theme="1"/>
      <name val="ＭＳ Ｐゴシック"/>
      <family val="3"/>
      <charset val="128"/>
      <scheme val="minor"/>
    </font>
    <font>
      <sz val="11"/>
      <color theme="1"/>
      <name val="ＭＳ Ｐゴシック"/>
      <family val="3"/>
      <charset val="128"/>
    </font>
    <font>
      <sz val="8"/>
      <color indexed="81"/>
      <name val="ＭＳ Ｐゴシック"/>
      <family val="3"/>
      <charset val="128"/>
    </font>
    <font>
      <b/>
      <sz val="9"/>
      <color rgb="FFFF0000"/>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sz val="18"/>
      <color theme="1"/>
      <name val="ＭＳ Ｐゴシック"/>
      <family val="2"/>
      <charset val="128"/>
      <scheme val="minor"/>
    </font>
    <font>
      <sz val="18"/>
      <color rgb="FFFF0000"/>
      <name val="ＭＳ Ｐゴシック"/>
      <family val="3"/>
      <charset val="128"/>
      <scheme val="minor"/>
    </font>
    <font>
      <sz val="18"/>
      <color theme="1"/>
      <name val="ＭＳ Ｐゴシック"/>
      <family val="3"/>
      <charset val="128"/>
      <scheme val="minor"/>
    </font>
    <font>
      <sz val="28"/>
      <color theme="1"/>
      <name val="ＭＳ Ｐゴシック"/>
      <family val="3"/>
      <charset val="128"/>
      <scheme val="minor"/>
    </font>
    <font>
      <b/>
      <sz val="28"/>
      <color theme="1"/>
      <name val="ＭＳ Ｐゴシック"/>
      <family val="3"/>
      <charset val="128"/>
      <scheme val="minor"/>
    </font>
    <font>
      <b/>
      <sz val="9"/>
      <color indexed="81"/>
      <name val="ＭＳ Ｐゴシック"/>
      <family val="3"/>
      <charset val="128"/>
    </font>
    <font>
      <sz val="11"/>
      <color theme="1" tint="4.9989318521683403E-2"/>
      <name val="ＭＳ Ｐゴシック"/>
      <family val="3"/>
      <charset val="128"/>
      <scheme val="minor"/>
    </font>
    <font>
      <sz val="9"/>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rgb="FF0070C0"/>
        <bgColor indexed="64"/>
      </patternFill>
    </fill>
  </fills>
  <borders count="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auto="1"/>
      </right>
      <top style="thin">
        <color auto="1"/>
      </top>
      <bottom/>
      <diagonal/>
    </border>
  </borders>
  <cellStyleXfs count="5">
    <xf numFmtId="0" fontId="0" fillId="0" borderId="0">
      <alignment vertical="center"/>
    </xf>
    <xf numFmtId="0" fontId="5" fillId="0" borderId="0"/>
    <xf numFmtId="0" fontId="2" fillId="0" borderId="0">
      <alignment vertical="center"/>
    </xf>
    <xf numFmtId="38" fontId="24" fillId="0" borderId="0" applyFont="0" applyFill="0" applyBorder="0" applyAlignment="0" applyProtection="0">
      <alignment vertical="center"/>
    </xf>
    <xf numFmtId="0" fontId="1" fillId="0" borderId="0">
      <alignment vertical="center"/>
    </xf>
  </cellStyleXfs>
  <cellXfs count="407">
    <xf numFmtId="0" fontId="0" fillId="0" borderId="0" xfId="0">
      <alignment vertical="center"/>
    </xf>
    <xf numFmtId="0" fontId="8"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12" fillId="2" borderId="0" xfId="0" applyFont="1" applyFill="1" applyAlignment="1">
      <alignment vertical="center" shrinkToFit="1"/>
    </xf>
    <xf numFmtId="0" fontId="12" fillId="2" borderId="0" xfId="0" applyFont="1" applyFill="1" applyBorder="1" applyAlignment="1">
      <alignment vertical="center"/>
    </xf>
    <xf numFmtId="0" fontId="12" fillId="2" borderId="0" xfId="0" applyFont="1" applyFill="1" applyBorder="1">
      <alignment vertical="center"/>
    </xf>
    <xf numFmtId="0" fontId="16" fillId="2" borderId="0" xfId="0" applyFont="1" applyFill="1">
      <alignment vertical="center"/>
    </xf>
    <xf numFmtId="3" fontId="12" fillId="2" borderId="0" xfId="0" applyNumberFormat="1" applyFont="1" applyFill="1" applyBorder="1" applyAlignment="1">
      <alignment vertical="center"/>
    </xf>
    <xf numFmtId="0" fontId="13" fillId="2" borderId="0" xfId="0" applyNumberFormat="1" applyFont="1" applyFill="1">
      <alignment vertical="center"/>
    </xf>
    <xf numFmtId="0" fontId="12" fillId="2" borderId="0" xfId="0" applyNumberFormat="1" applyFont="1" applyFill="1">
      <alignment vertical="center"/>
    </xf>
    <xf numFmtId="0" fontId="12" fillId="2" borderId="0" xfId="0" applyFont="1" applyFill="1" applyBorder="1" applyAlignment="1">
      <alignment vertical="center" shrinkToFit="1"/>
    </xf>
    <xf numFmtId="0" fontId="12" fillId="2" borderId="32" xfId="0" applyFont="1" applyFill="1" applyBorder="1" applyAlignment="1">
      <alignment horizontal="center" vertical="center" shrinkToFi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2" borderId="23" xfId="0" applyFont="1" applyFill="1" applyBorder="1" applyAlignment="1">
      <alignment horizontal="center" vertical="center" shrinkToFit="1"/>
    </xf>
    <xf numFmtId="0" fontId="12" fillId="2" borderId="2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Alignment="1">
      <alignment vertical="center"/>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12" fillId="2" borderId="0" xfId="0" applyFont="1" applyFill="1" applyAlignment="1">
      <alignment vertical="top" wrapText="1"/>
    </xf>
    <xf numFmtId="0" fontId="12" fillId="2" borderId="17"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6" fillId="2" borderId="0" xfId="0" applyFont="1" applyFill="1" applyBorder="1" applyAlignment="1">
      <alignment vertical="top"/>
    </xf>
    <xf numFmtId="0" fontId="13" fillId="2" borderId="0" xfId="0" applyFont="1" applyFill="1" applyBorder="1">
      <alignment vertical="center"/>
    </xf>
    <xf numFmtId="0" fontId="12" fillId="2" borderId="4" xfId="0" applyFont="1" applyFill="1" applyBorder="1" applyAlignment="1">
      <alignment vertical="center" shrinkToFit="1"/>
    </xf>
    <xf numFmtId="0" fontId="12" fillId="2" borderId="4" xfId="0" applyFont="1" applyFill="1" applyBorder="1" applyAlignment="1">
      <alignment vertical="center"/>
    </xf>
    <xf numFmtId="0" fontId="12" fillId="2" borderId="0" xfId="0" applyFont="1" applyFill="1" applyAlignment="1">
      <alignment horizontal="center" vertical="center"/>
    </xf>
    <xf numFmtId="0" fontId="18" fillId="2" borderId="0" xfId="0" applyFont="1" applyFill="1" applyBorder="1" applyAlignment="1">
      <alignment horizontal="left" vertical="center"/>
    </xf>
    <xf numFmtId="0" fontId="18" fillId="2" borderId="0" xfId="0" applyFont="1" applyFill="1" applyBorder="1">
      <alignment vertical="center"/>
    </xf>
    <xf numFmtId="0" fontId="18" fillId="2" borderId="0" xfId="0" applyFont="1" applyFill="1">
      <alignment vertical="center"/>
    </xf>
    <xf numFmtId="0" fontId="18" fillId="2" borderId="66" xfId="0" applyFont="1" applyFill="1" applyBorder="1" applyAlignment="1">
      <alignment horizontal="center" vertical="center"/>
    </xf>
    <xf numFmtId="0" fontId="11" fillId="2" borderId="49"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62" xfId="0" applyFont="1" applyFill="1" applyBorder="1" applyAlignment="1">
      <alignment vertical="center"/>
    </xf>
    <xf numFmtId="0" fontId="18" fillId="2" borderId="61"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59" xfId="0" applyFont="1" applyFill="1" applyBorder="1" applyAlignment="1">
      <alignment horizontal="left" vertical="center" wrapText="1"/>
    </xf>
    <xf numFmtId="0" fontId="11" fillId="2" borderId="59" xfId="0" applyFont="1" applyFill="1" applyBorder="1" applyAlignment="1">
      <alignment vertical="center"/>
    </xf>
    <xf numFmtId="0" fontId="11" fillId="2" borderId="58" xfId="0" applyFont="1" applyFill="1" applyBorder="1" applyAlignment="1">
      <alignment vertical="center"/>
    </xf>
    <xf numFmtId="0" fontId="18" fillId="2" borderId="57" xfId="0" applyFont="1" applyFill="1" applyBorder="1" applyAlignment="1">
      <alignment horizontal="center" vertical="top"/>
    </xf>
    <xf numFmtId="0" fontId="18" fillId="2" borderId="61" xfId="0" applyFont="1" applyFill="1" applyBorder="1" applyAlignment="1">
      <alignment horizontal="center" vertical="top"/>
    </xf>
    <xf numFmtId="0" fontId="18" fillId="2" borderId="60" xfId="0" applyFont="1" applyFill="1" applyBorder="1" applyAlignment="1">
      <alignment horizontal="center" vertical="top"/>
    </xf>
    <xf numFmtId="0" fontId="18" fillId="2" borderId="59" xfId="0" applyFont="1" applyFill="1" applyBorder="1" applyAlignment="1">
      <alignment horizontal="center" vertical="top"/>
    </xf>
    <xf numFmtId="0" fontId="18" fillId="2" borderId="59" xfId="0" applyFont="1" applyFill="1" applyBorder="1" applyAlignment="1">
      <alignment vertical="center" wrapText="1"/>
    </xf>
    <xf numFmtId="0" fontId="18" fillId="2" borderId="54" xfId="0" applyFont="1" applyFill="1" applyBorder="1" applyAlignment="1">
      <alignment horizontal="center" vertical="center"/>
    </xf>
    <xf numFmtId="0" fontId="20" fillId="2" borderId="0" xfId="0" applyFont="1" applyFill="1">
      <alignment vertical="center"/>
    </xf>
    <xf numFmtId="0" fontId="21" fillId="2" borderId="0" xfId="0" applyFont="1" applyFill="1">
      <alignment vertical="center"/>
    </xf>
    <xf numFmtId="0" fontId="11" fillId="2" borderId="0" xfId="0" applyFont="1" applyFill="1" applyBorder="1">
      <alignment vertical="center"/>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8" fillId="2" borderId="63" xfId="0" applyFont="1" applyFill="1" applyBorder="1" applyAlignment="1">
      <alignment vertical="center"/>
    </xf>
    <xf numFmtId="0" fontId="18" fillId="2" borderId="21" xfId="0" applyFont="1" applyFill="1" applyBorder="1" applyAlignment="1">
      <alignment vertical="center"/>
    </xf>
    <xf numFmtId="3" fontId="16" fillId="2" borderId="30" xfId="0" applyNumberFormat="1" applyFont="1" applyFill="1" applyBorder="1" applyAlignment="1">
      <alignment horizontal="center" vertical="center" wrapText="1"/>
    </xf>
    <xf numFmtId="0" fontId="16" fillId="2" borderId="0" xfId="0" applyFont="1" applyFill="1" applyAlignment="1">
      <alignment horizontal="left" vertical="center" wrapText="1"/>
    </xf>
    <xf numFmtId="0" fontId="12" fillId="2" borderId="25" xfId="0" applyFont="1" applyFill="1" applyBorder="1" applyAlignment="1">
      <alignment horizontal="center" vertical="center"/>
    </xf>
    <xf numFmtId="0" fontId="16" fillId="2" borderId="0" xfId="0" applyNumberFormat="1" applyFont="1" applyFill="1" applyAlignment="1">
      <alignment vertical="top" wrapText="1"/>
    </xf>
    <xf numFmtId="0" fontId="13" fillId="2" borderId="0" xfId="0" applyNumberFormat="1" applyFont="1" applyFill="1" applyBorder="1" applyAlignment="1">
      <alignment horizontal="left" vertical="center"/>
    </xf>
    <xf numFmtId="0" fontId="16" fillId="2" borderId="0" xfId="0" applyFont="1" applyFill="1" applyBorder="1" applyAlignment="1">
      <alignment vertical="top" wrapText="1"/>
    </xf>
    <xf numFmtId="0" fontId="16" fillId="2" borderId="38"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0" fontId="12" fillId="2" borderId="12" xfId="0" applyFont="1" applyFill="1" applyBorder="1" applyAlignment="1">
      <alignment horizontal="center" vertical="center"/>
    </xf>
    <xf numFmtId="0" fontId="16" fillId="2" borderId="0" xfId="0" applyFont="1" applyFill="1" applyBorder="1" applyAlignment="1">
      <alignment vertical="top"/>
    </xf>
    <xf numFmtId="0" fontId="11"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wrapText="1"/>
    </xf>
    <xf numFmtId="176" fontId="8" fillId="3" borderId="66" xfId="0" applyNumberFormat="1" applyFont="1" applyFill="1" applyBorder="1" applyAlignment="1">
      <alignment horizontal="right" vertical="center"/>
    </xf>
    <xf numFmtId="0" fontId="16" fillId="2" borderId="0" xfId="0" applyFont="1" applyFill="1" applyAlignment="1">
      <alignment horizontal="center" vertical="center" wrapText="1"/>
    </xf>
    <xf numFmtId="0" fontId="12" fillId="2" borderId="19"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3" fontId="12" fillId="2" borderId="18" xfId="0" applyNumberFormat="1" applyFont="1" applyFill="1" applyBorder="1" applyAlignment="1">
      <alignment horizontal="center" vertical="center" shrinkToFit="1"/>
    </xf>
    <xf numFmtId="3" fontId="12" fillId="2" borderId="23" xfId="0" applyNumberFormat="1" applyFont="1" applyFill="1" applyBorder="1" applyAlignment="1">
      <alignment horizontal="center" vertical="center" shrinkToFit="1"/>
    </xf>
    <xf numFmtId="3" fontId="12" fillId="2" borderId="26" xfId="0" applyNumberFormat="1" applyFont="1" applyFill="1" applyBorder="1" applyAlignment="1">
      <alignment horizontal="center" vertical="center" shrinkToFit="1"/>
    </xf>
    <xf numFmtId="3" fontId="12" fillId="2" borderId="14" xfId="0" applyNumberFormat="1" applyFont="1" applyFill="1" applyBorder="1" applyAlignment="1">
      <alignment horizontal="center" vertical="center" shrinkToFit="1"/>
    </xf>
    <xf numFmtId="3" fontId="12" fillId="2" borderId="7" xfId="0" applyNumberFormat="1" applyFont="1" applyFill="1" applyBorder="1" applyAlignment="1">
      <alignment horizontal="center" vertical="center" shrinkToFit="1"/>
    </xf>
    <xf numFmtId="0" fontId="12" fillId="2" borderId="0" xfId="0" applyFont="1" applyFill="1" applyBorder="1" applyAlignment="1">
      <alignment horizontal="center" vertical="center"/>
    </xf>
    <xf numFmtId="3" fontId="12" fillId="2" borderId="0" xfId="0" applyNumberFormat="1" applyFont="1" applyFill="1" applyBorder="1" applyAlignment="1">
      <alignment horizontal="center" vertical="center" shrinkToFit="1"/>
    </xf>
    <xf numFmtId="3" fontId="12" fillId="2" borderId="10" xfId="0" applyNumberFormat="1" applyFont="1" applyFill="1" applyBorder="1" applyAlignment="1">
      <alignment horizontal="center" vertical="center" shrinkToFit="1"/>
    </xf>
    <xf numFmtId="3" fontId="12" fillId="0" borderId="0" xfId="0" applyNumberFormat="1"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38" fontId="14" fillId="2" borderId="48" xfId="3" applyFont="1" applyFill="1" applyBorder="1" applyAlignment="1" applyProtection="1">
      <alignment horizontal="center" vertical="center" shrinkToFit="1"/>
      <protection locked="0"/>
    </xf>
    <xf numFmtId="38" fontId="14" fillId="2" borderId="29" xfId="3" applyFont="1" applyFill="1" applyBorder="1" applyAlignment="1" applyProtection="1">
      <alignment horizontal="center" vertical="center" shrinkToFit="1"/>
      <protection locked="0"/>
    </xf>
    <xf numFmtId="38" fontId="14" fillId="2" borderId="73" xfId="3" applyFont="1" applyFill="1" applyBorder="1" applyAlignment="1" applyProtection="1">
      <alignment horizontal="center" vertical="center" shrinkToFit="1"/>
      <protection locked="0"/>
    </xf>
    <xf numFmtId="0" fontId="0" fillId="2" borderId="0" xfId="0" applyFont="1" applyFill="1" applyProtection="1">
      <alignment vertical="center"/>
      <protection locked="0"/>
    </xf>
    <xf numFmtId="0" fontId="8" fillId="2" borderId="0" xfId="0" applyFont="1" applyFill="1" applyProtection="1">
      <alignment vertical="center"/>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shrinkToFit="1"/>
      <protection locked="0"/>
    </xf>
    <xf numFmtId="0" fontId="7" fillId="2" borderId="0" xfId="0" applyFont="1" applyFill="1" applyProtection="1">
      <alignment vertical="center"/>
      <protection locked="0"/>
    </xf>
    <xf numFmtId="0" fontId="8" fillId="2" borderId="0" xfId="0" applyFont="1" applyFill="1" applyAlignment="1" applyProtection="1">
      <alignment vertical="center" shrinkToFit="1"/>
      <protection locked="0"/>
    </xf>
    <xf numFmtId="0" fontId="25" fillId="2" borderId="0" xfId="0" applyFont="1" applyFill="1" applyAlignment="1" applyProtection="1">
      <alignment horizontal="right" vertical="center"/>
      <protection locked="0"/>
    </xf>
    <xf numFmtId="0" fontId="8" fillId="2" borderId="69"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0" xfId="0" applyFont="1" applyFill="1" applyBorder="1" applyProtection="1">
      <alignment vertical="center"/>
      <protection locked="0"/>
    </xf>
    <xf numFmtId="0" fontId="8" fillId="2" borderId="0" xfId="0" applyFont="1" applyFill="1" applyAlignment="1" applyProtection="1">
      <alignment horizontal="right" vertical="center"/>
      <protection locked="0"/>
    </xf>
    <xf numFmtId="0" fontId="14" fillId="2" borderId="38"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6" fillId="2" borderId="35"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wrapText="1"/>
      <protection locked="0"/>
    </xf>
    <xf numFmtId="0" fontId="26" fillId="2" borderId="71" xfId="0" applyFont="1" applyFill="1" applyBorder="1" applyAlignment="1" applyProtection="1">
      <alignment horizontal="center" vertical="center" wrapText="1"/>
      <protection locked="0"/>
    </xf>
    <xf numFmtId="0" fontId="26" fillId="2" borderId="71"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wrapText="1"/>
      <protection locked="0"/>
    </xf>
    <xf numFmtId="0" fontId="26" fillId="2" borderId="32"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protection locked="0"/>
    </xf>
    <xf numFmtId="0" fontId="16" fillId="2" borderId="0" xfId="0" applyFont="1" applyFill="1" applyProtection="1">
      <alignment vertical="center"/>
      <protection locked="0"/>
    </xf>
    <xf numFmtId="0" fontId="11" fillId="2" borderId="0" xfId="0" applyFont="1" applyFill="1" applyProtection="1">
      <alignment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2" borderId="10" xfId="0" applyFont="1" applyFill="1" applyBorder="1" applyAlignment="1" applyProtection="1">
      <alignment horizontal="center" vertical="center"/>
      <protection locked="0"/>
    </xf>
    <xf numFmtId="38" fontId="14" fillId="3" borderId="75" xfId="3" applyFont="1" applyFill="1" applyBorder="1" applyAlignment="1" applyProtection="1">
      <alignment horizontal="center" vertical="center" shrinkToFit="1"/>
    </xf>
    <xf numFmtId="38" fontId="14" fillId="3" borderId="73" xfId="3" applyFont="1" applyFill="1" applyBorder="1" applyAlignment="1" applyProtection="1">
      <alignment horizontal="center" vertical="center" shrinkToFit="1"/>
    </xf>
    <xf numFmtId="38" fontId="14" fillId="3" borderId="29" xfId="3" applyFont="1" applyFill="1" applyBorder="1" applyAlignment="1" applyProtection="1">
      <alignment horizontal="center" vertical="center" shrinkToFit="1"/>
    </xf>
    <xf numFmtId="38" fontId="14" fillId="3" borderId="48" xfId="3" applyFont="1" applyFill="1" applyBorder="1" applyAlignment="1" applyProtection="1">
      <alignment horizontal="center" vertical="center" shrinkToFit="1"/>
    </xf>
    <xf numFmtId="38" fontId="27" fillId="3" borderId="10" xfId="3" applyFont="1" applyFill="1" applyBorder="1" applyAlignment="1" applyProtection="1">
      <alignment horizontal="center" vertical="center" shrinkToFit="1"/>
    </xf>
    <xf numFmtId="3" fontId="12" fillId="2" borderId="17" xfId="0" applyNumberFormat="1" applyFont="1" applyFill="1" applyBorder="1" applyAlignment="1">
      <alignment horizontal="center" vertical="center" shrinkToFit="1"/>
    </xf>
    <xf numFmtId="3" fontId="12" fillId="2" borderId="20" xfId="0" applyNumberFormat="1" applyFont="1" applyFill="1" applyBorder="1" applyAlignment="1">
      <alignment horizontal="center" vertical="center" shrinkToFit="1"/>
    </xf>
    <xf numFmtId="3" fontId="25" fillId="2" borderId="30" xfId="0" applyNumberFormat="1" applyFont="1" applyFill="1" applyBorder="1" applyAlignment="1">
      <alignment horizontal="center" vertical="center" shrinkToFit="1"/>
    </xf>
    <xf numFmtId="176" fontId="8" fillId="3" borderId="66" xfId="0" applyNumberFormat="1" applyFont="1" applyFill="1" applyBorder="1" applyAlignment="1">
      <alignment horizontal="right" vertical="center" shrinkToFit="1"/>
    </xf>
    <xf numFmtId="3" fontId="12" fillId="3" borderId="43" xfId="0" applyNumberFormat="1" applyFont="1" applyFill="1" applyBorder="1" applyAlignment="1">
      <alignment horizontal="center" vertical="center" shrinkToFit="1"/>
    </xf>
    <xf numFmtId="3" fontId="12" fillId="3" borderId="42" xfId="0" applyNumberFormat="1" applyFont="1" applyFill="1" applyBorder="1" applyAlignment="1">
      <alignment horizontal="center" vertical="center" shrinkToFit="1"/>
    </xf>
    <xf numFmtId="38" fontId="26" fillId="3" borderId="75" xfId="3" applyFont="1" applyFill="1" applyBorder="1" applyAlignment="1" applyProtection="1">
      <alignment horizontal="center" vertical="center" shrinkToFit="1"/>
    </xf>
    <xf numFmtId="38" fontId="26" fillId="3" borderId="48" xfId="3" applyFont="1" applyFill="1" applyBorder="1" applyAlignment="1" applyProtection="1">
      <alignment horizontal="center" vertical="center" shrinkToFit="1"/>
    </xf>
    <xf numFmtId="38" fontId="26" fillId="3" borderId="29" xfId="3" applyFont="1" applyFill="1" applyBorder="1" applyAlignment="1" applyProtection="1">
      <alignment horizontal="center" vertical="center" shrinkToFit="1"/>
    </xf>
    <xf numFmtId="3" fontId="12" fillId="2" borderId="0" xfId="0" applyNumberFormat="1" applyFont="1" applyFill="1">
      <alignment vertical="center"/>
    </xf>
    <xf numFmtId="0" fontId="12" fillId="2" borderId="10" xfId="0" applyFont="1" applyFill="1" applyBorder="1" applyAlignment="1">
      <alignment vertical="center" shrinkToFit="1"/>
    </xf>
    <xf numFmtId="0" fontId="33" fillId="2" borderId="0" xfId="0" applyFont="1" applyFill="1">
      <alignment vertical="center"/>
    </xf>
    <xf numFmtId="0" fontId="8" fillId="0" borderId="10" xfId="0" applyFont="1" applyBorder="1" applyAlignment="1">
      <alignment horizontal="center" vertical="center" shrinkToFit="1"/>
    </xf>
    <xf numFmtId="0" fontId="31" fillId="0" borderId="10" xfId="0" applyFont="1" applyBorder="1" applyAlignment="1">
      <alignment horizontal="center" vertical="center" wrapText="1" shrinkToFit="1"/>
    </xf>
    <xf numFmtId="0" fontId="8" fillId="0" borderId="14" xfId="0" applyFont="1" applyBorder="1" applyAlignment="1">
      <alignment horizontal="center" vertical="center" shrinkToFit="1"/>
    </xf>
    <xf numFmtId="0" fontId="31" fillId="0" borderId="14" xfId="0" applyFont="1" applyBorder="1" applyAlignment="1">
      <alignment horizontal="center" vertical="center" wrapText="1" shrinkToFit="1"/>
    </xf>
    <xf numFmtId="0" fontId="8" fillId="0" borderId="14"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36" fillId="0" borderId="0" xfId="4" applyFont="1">
      <alignment vertical="center"/>
    </xf>
    <xf numFmtId="0" fontId="36" fillId="0" borderId="0" xfId="4" applyFont="1" applyAlignment="1">
      <alignment horizontal="center" vertical="center"/>
    </xf>
    <xf numFmtId="0" fontId="36" fillId="0" borderId="10" xfId="4" applyFont="1" applyBorder="1" applyAlignment="1">
      <alignment horizontal="center" vertical="center"/>
    </xf>
    <xf numFmtId="0" fontId="36" fillId="0" borderId="81" xfId="4" applyFont="1" applyBorder="1" applyAlignment="1">
      <alignment horizontal="center" vertical="center"/>
    </xf>
    <xf numFmtId="0" fontId="37" fillId="0" borderId="81" xfId="4" applyFont="1" applyBorder="1" applyAlignment="1">
      <alignment vertical="center" shrinkToFit="1"/>
    </xf>
    <xf numFmtId="0" fontId="36" fillId="0" borderId="84" xfId="4" applyFont="1" applyBorder="1" applyAlignment="1">
      <alignment horizontal="center" vertical="center"/>
    </xf>
    <xf numFmtId="0" fontId="37" fillId="0" borderId="84" xfId="4" applyFont="1" applyBorder="1" applyAlignment="1">
      <alignment vertical="center" shrinkToFit="1"/>
    </xf>
    <xf numFmtId="0" fontId="36" fillId="0" borderId="84" xfId="4" applyFont="1" applyBorder="1" applyAlignment="1">
      <alignment vertical="center" wrapText="1"/>
    </xf>
    <xf numFmtId="0" fontId="36" fillId="0" borderId="88" xfId="4" applyFont="1" applyBorder="1" applyAlignment="1">
      <alignment horizontal="center" vertical="center"/>
    </xf>
    <xf numFmtId="0" fontId="37" fillId="0" borderId="88" xfId="4" applyFont="1" applyBorder="1" applyAlignment="1">
      <alignment vertical="center" shrinkToFit="1"/>
    </xf>
    <xf numFmtId="0" fontId="36" fillId="0" borderId="81" xfId="4" applyFont="1" applyBorder="1" applyAlignment="1">
      <alignment vertical="center" wrapText="1"/>
    </xf>
    <xf numFmtId="0" fontId="37" fillId="0" borderId="81" xfId="4" applyFont="1" applyBorder="1" applyAlignment="1">
      <alignment vertical="center" wrapText="1" shrinkToFit="1"/>
    </xf>
    <xf numFmtId="0" fontId="37" fillId="0" borderId="84" xfId="4" applyFont="1" applyBorder="1" applyAlignment="1">
      <alignment vertical="center" wrapText="1" shrinkToFit="1"/>
    </xf>
    <xf numFmtId="0" fontId="36" fillId="0" borderId="88" xfId="4" applyFont="1" applyBorder="1" applyAlignment="1">
      <alignment vertical="center" wrapText="1"/>
    </xf>
    <xf numFmtId="0" fontId="37" fillId="0" borderId="88" xfId="4" applyFont="1" applyBorder="1" applyAlignment="1">
      <alignment vertical="center" wrapText="1" shrinkToFit="1"/>
    </xf>
    <xf numFmtId="0" fontId="24" fillId="0" borderId="0" xfId="4" applyFont="1" applyAlignment="1">
      <alignment vertical="center"/>
    </xf>
    <xf numFmtId="0" fontId="36" fillId="0" borderId="0" xfId="4" applyFont="1" applyAlignment="1">
      <alignment vertical="center" wrapText="1"/>
    </xf>
    <xf numFmtId="0" fontId="1" fillId="0" borderId="0" xfId="4">
      <alignment vertical="center"/>
    </xf>
    <xf numFmtId="3" fontId="36" fillId="0" borderId="81" xfId="4" applyNumberFormat="1" applyFont="1" applyBorder="1" applyAlignment="1">
      <alignment horizontal="center" vertical="center"/>
    </xf>
    <xf numFmtId="3" fontId="37" fillId="0" borderId="81" xfId="4" applyNumberFormat="1" applyFont="1" applyBorder="1" applyAlignment="1">
      <alignment vertical="center" shrinkToFit="1"/>
    </xf>
    <xf numFmtId="3" fontId="36" fillId="0" borderId="84" xfId="4" applyNumberFormat="1" applyFont="1" applyBorder="1" applyAlignment="1">
      <alignment horizontal="center" vertical="center"/>
    </xf>
    <xf numFmtId="3" fontId="37" fillId="0" borderId="84" xfId="4" applyNumberFormat="1" applyFont="1" applyBorder="1" applyAlignment="1">
      <alignment vertical="center" wrapText="1" shrinkToFit="1"/>
    </xf>
    <xf numFmtId="3" fontId="36" fillId="0" borderId="88" xfId="4" applyNumberFormat="1" applyFont="1" applyBorder="1" applyAlignment="1">
      <alignment horizontal="center" vertical="center"/>
    </xf>
    <xf numFmtId="3" fontId="37" fillId="0" borderId="88" xfId="4" applyNumberFormat="1" applyFont="1" applyBorder="1" applyAlignment="1">
      <alignment vertical="center" wrapText="1" shrinkToFit="1"/>
    </xf>
    <xf numFmtId="38" fontId="27" fillId="3" borderId="76" xfId="3" applyFont="1" applyFill="1" applyBorder="1" applyAlignment="1" applyProtection="1">
      <alignment horizontal="center" vertical="center" shrinkToFi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shrinkToFit="1"/>
    </xf>
    <xf numFmtId="0" fontId="44" fillId="0" borderId="0" xfId="0" applyFont="1" applyAlignment="1">
      <alignment vertical="center"/>
    </xf>
    <xf numFmtId="0" fontId="10" fillId="0" borderId="0" xfId="0" applyFont="1">
      <alignment vertical="center"/>
    </xf>
    <xf numFmtId="0" fontId="10" fillId="2" borderId="21" xfId="0" applyFont="1" applyFill="1" applyBorder="1" applyAlignment="1">
      <alignment vertical="center"/>
    </xf>
    <xf numFmtId="0" fontId="10" fillId="2" borderId="22" xfId="0" applyFont="1" applyFill="1" applyBorder="1" applyAlignment="1">
      <alignment vertical="center"/>
    </xf>
    <xf numFmtId="0" fontId="10" fillId="0" borderId="22" xfId="0" applyFont="1" applyBorder="1" applyAlignment="1">
      <alignment vertical="center"/>
    </xf>
    <xf numFmtId="0" fontId="36" fillId="0" borderId="0" xfId="4" applyFont="1" applyAlignment="1">
      <alignment horizontal="left" vertical="center"/>
    </xf>
    <xf numFmtId="4" fontId="12" fillId="2" borderId="23" xfId="0" applyNumberFormat="1" applyFont="1" applyFill="1" applyBorder="1" applyAlignment="1">
      <alignment horizontal="center" vertical="center" shrinkToFit="1"/>
    </xf>
    <xf numFmtId="0" fontId="8" fillId="0" borderId="12" xfId="0" applyFont="1" applyFill="1" applyBorder="1" applyAlignment="1">
      <alignment horizontal="center" vertical="center" shrinkToFit="1"/>
    </xf>
    <xf numFmtId="3" fontId="12" fillId="2" borderId="12" xfId="0" applyNumberFormat="1" applyFont="1" applyFill="1" applyBorder="1" applyAlignment="1">
      <alignment horizontal="center" vertical="center" shrinkToFit="1"/>
    </xf>
    <xf numFmtId="3" fontId="43" fillId="2" borderId="0" xfId="0" applyNumberFormat="1" applyFont="1" applyFill="1" applyBorder="1">
      <alignment vertical="center"/>
    </xf>
    <xf numFmtId="0" fontId="12" fillId="2" borderId="71" xfId="0" applyFont="1" applyFill="1" applyBorder="1">
      <alignment vertical="center"/>
    </xf>
    <xf numFmtId="0" fontId="24" fillId="0" borderId="0" xfId="4" applyFont="1" applyAlignment="1">
      <alignment vertical="top" wrapText="1"/>
    </xf>
    <xf numFmtId="0" fontId="46" fillId="0" borderId="0" xfId="4" applyFont="1">
      <alignment vertical="center"/>
    </xf>
    <xf numFmtId="0" fontId="48" fillId="0" borderId="0" xfId="0" applyFont="1">
      <alignment vertical="center"/>
    </xf>
    <xf numFmtId="0" fontId="49" fillId="0" borderId="0" xfId="4" applyFont="1" applyAlignment="1">
      <alignment vertical="center"/>
    </xf>
    <xf numFmtId="0" fontId="1" fillId="0" borderId="11" xfId="4" applyBorder="1">
      <alignment vertical="center"/>
    </xf>
    <xf numFmtId="0" fontId="1" fillId="0" borderId="59" xfId="4" applyBorder="1">
      <alignment vertical="center"/>
    </xf>
    <xf numFmtId="0" fontId="1" fillId="0" borderId="93" xfId="4" applyBorder="1">
      <alignment vertical="center"/>
    </xf>
    <xf numFmtId="0" fontId="1" fillId="0" borderId="74" xfId="4" applyBorder="1">
      <alignment vertical="center"/>
    </xf>
    <xf numFmtId="0" fontId="1" fillId="0" borderId="0" xfId="4" applyBorder="1">
      <alignment vertical="center"/>
    </xf>
    <xf numFmtId="0" fontId="1" fillId="0" borderId="71" xfId="4" applyBorder="1">
      <alignment vertical="center"/>
    </xf>
    <xf numFmtId="0" fontId="46" fillId="0" borderId="23" xfId="4" applyFont="1" applyBorder="1">
      <alignment vertical="center"/>
    </xf>
    <xf numFmtId="0" fontId="46" fillId="0" borderId="16" xfId="4" applyFont="1" applyBorder="1">
      <alignment vertical="center"/>
    </xf>
    <xf numFmtId="0" fontId="48" fillId="2" borderId="20" xfId="0" applyFont="1" applyFill="1" applyBorder="1" applyAlignment="1">
      <alignment vertical="center"/>
    </xf>
    <xf numFmtId="0" fontId="44" fillId="0" borderId="0" xfId="0" applyFont="1">
      <alignment vertical="center"/>
    </xf>
    <xf numFmtId="0" fontId="44" fillId="4" borderId="10" xfId="0" applyFont="1" applyFill="1" applyBorder="1" applyAlignment="1">
      <alignment horizontal="center" vertical="center"/>
    </xf>
    <xf numFmtId="0" fontId="48" fillId="0" borderId="10" xfId="0" applyFont="1" applyBorder="1">
      <alignment vertical="center"/>
    </xf>
    <xf numFmtId="0" fontId="44" fillId="0" borderId="10" xfId="0" applyFont="1" applyBorder="1">
      <alignment vertical="center"/>
    </xf>
    <xf numFmtId="177" fontId="48" fillId="0" borderId="79" xfId="0" applyNumberFormat="1" applyFont="1" applyFill="1" applyBorder="1" applyAlignment="1">
      <alignment horizontal="right" vertical="center" shrinkToFit="1"/>
    </xf>
    <xf numFmtId="177" fontId="48" fillId="4" borderId="10" xfId="0" applyNumberFormat="1" applyFont="1" applyFill="1" applyBorder="1" applyAlignment="1">
      <alignment horizontal="right" vertical="center" shrinkToFit="1"/>
    </xf>
    <xf numFmtId="0" fontId="44" fillId="0" borderId="10" xfId="0" applyFont="1" applyBorder="1" applyAlignment="1">
      <alignment vertical="center" wrapText="1"/>
    </xf>
    <xf numFmtId="177" fontId="48" fillId="3" borderId="10" xfId="0" applyNumberFormat="1" applyFont="1" applyFill="1" applyBorder="1" applyAlignment="1">
      <alignment horizontal="right" vertical="center" shrinkToFit="1"/>
    </xf>
    <xf numFmtId="0" fontId="44" fillId="0" borderId="10" xfId="0" applyFont="1" applyBorder="1" applyAlignment="1">
      <alignment horizontal="center" vertical="center"/>
    </xf>
    <xf numFmtId="177" fontId="48" fillId="0" borderId="79" xfId="0" applyNumberFormat="1" applyFont="1" applyBorder="1" applyAlignment="1">
      <alignment horizontal="right" vertical="center" shrinkToFit="1"/>
    </xf>
    <xf numFmtId="177" fontId="48" fillId="0" borderId="80" xfId="0" applyNumberFormat="1" applyFont="1" applyBorder="1" applyAlignment="1">
      <alignment horizontal="right" vertical="center" shrinkToFit="1"/>
    </xf>
    <xf numFmtId="177" fontId="48" fillId="3" borderId="66" xfId="0" applyNumberFormat="1" applyFont="1" applyFill="1" applyBorder="1" applyAlignment="1">
      <alignment horizontal="right" vertical="center" shrinkToFit="1"/>
    </xf>
    <xf numFmtId="0" fontId="48" fillId="0" borderId="21" xfId="0" applyFont="1" applyBorder="1">
      <alignment vertical="center"/>
    </xf>
    <xf numFmtId="0" fontId="48" fillId="4" borderId="10"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50" fillId="0" borderId="0" xfId="0" applyFont="1" applyAlignment="1">
      <alignment vertical="center"/>
    </xf>
    <xf numFmtId="0" fontId="48" fillId="0" borderId="22" xfId="0" applyFont="1" applyBorder="1">
      <alignment vertical="center"/>
    </xf>
    <xf numFmtId="3" fontId="12" fillId="5" borderId="18" xfId="0" applyNumberFormat="1" applyFont="1" applyFill="1" applyBorder="1" applyAlignment="1">
      <alignment horizontal="center" vertical="center" shrinkToFit="1"/>
    </xf>
    <xf numFmtId="3" fontId="12" fillId="5" borderId="23" xfId="0" applyNumberFormat="1" applyFont="1" applyFill="1" applyBorder="1" applyAlignment="1">
      <alignment horizontal="center" vertical="center" shrinkToFit="1"/>
    </xf>
    <xf numFmtId="3" fontId="12" fillId="5" borderId="26" xfId="0" applyNumberFormat="1" applyFont="1" applyFill="1" applyBorder="1" applyAlignment="1">
      <alignment horizontal="center" vertical="center" shrinkToFit="1"/>
    </xf>
    <xf numFmtId="3" fontId="12" fillId="5" borderId="14" xfId="0" applyNumberFormat="1" applyFont="1" applyFill="1" applyBorder="1" applyAlignment="1">
      <alignment horizontal="center" vertical="center" shrinkToFit="1"/>
    </xf>
    <xf numFmtId="0" fontId="16" fillId="2" borderId="0" xfId="0" applyNumberFormat="1" applyFont="1" applyFill="1" applyAlignment="1">
      <alignment vertical="top" wrapText="1"/>
    </xf>
    <xf numFmtId="0" fontId="12" fillId="2" borderId="10" xfId="0" applyFont="1" applyFill="1" applyBorder="1" applyAlignment="1">
      <alignment horizontal="center" vertical="center" shrinkToFit="1"/>
    </xf>
    <xf numFmtId="0" fontId="16" fillId="2" borderId="0" xfId="0" applyFont="1" applyFill="1" applyAlignment="1">
      <alignment horizontal="left" vertical="center" wrapText="1"/>
    </xf>
    <xf numFmtId="3" fontId="8" fillId="3" borderId="8" xfId="0" applyNumberFormat="1" applyFont="1" applyFill="1" applyBorder="1" applyAlignment="1">
      <alignment horizontal="right" vertical="center" shrinkToFit="1"/>
    </xf>
    <xf numFmtId="3" fontId="8" fillId="3" borderId="77" xfId="0" applyNumberFormat="1" applyFont="1" applyFill="1" applyBorder="1" applyAlignment="1">
      <alignment horizontal="right" vertical="center" shrinkToFit="1"/>
    </xf>
    <xf numFmtId="3" fontId="8" fillId="3" borderId="78" xfId="0" applyNumberFormat="1" applyFont="1" applyFill="1" applyBorder="1" applyAlignment="1">
      <alignment horizontal="right" vertical="center" shrinkToFit="1"/>
    </xf>
    <xf numFmtId="3" fontId="8" fillId="3" borderId="7" xfId="0" applyNumberFormat="1" applyFont="1" applyFill="1" applyBorder="1" applyAlignment="1">
      <alignment horizontal="right" vertical="center"/>
    </xf>
    <xf numFmtId="3" fontId="8" fillId="3" borderId="10" xfId="0" applyNumberFormat="1" applyFont="1" applyFill="1" applyBorder="1" applyAlignment="1">
      <alignment horizontal="right" vertical="center"/>
    </xf>
    <xf numFmtId="3" fontId="8" fillId="3" borderId="13" xfId="0" applyNumberFormat="1" applyFont="1" applyFill="1" applyBorder="1" applyAlignment="1">
      <alignment horizontal="right" vertical="center"/>
    </xf>
    <xf numFmtId="3" fontId="12" fillId="3" borderId="26" xfId="0" applyNumberFormat="1" applyFont="1" applyFill="1" applyBorder="1" applyAlignment="1">
      <alignment horizontal="right" vertical="center" shrinkToFit="1"/>
    </xf>
    <xf numFmtId="3" fontId="12" fillId="3" borderId="14" xfId="0" applyNumberFormat="1" applyFont="1" applyFill="1" applyBorder="1" applyAlignment="1">
      <alignment horizontal="right" vertical="center" shrinkToFit="1"/>
    </xf>
    <xf numFmtId="3" fontId="12" fillId="2" borderId="7" xfId="0" applyNumberFormat="1" applyFont="1" applyFill="1" applyBorder="1" applyAlignment="1">
      <alignment horizontal="right" vertical="center" shrinkToFit="1"/>
    </xf>
    <xf numFmtId="3" fontId="12" fillId="2" borderId="23" xfId="0" applyNumberFormat="1" applyFont="1" applyFill="1" applyBorder="1" applyAlignment="1">
      <alignment horizontal="right" vertical="center" shrinkToFit="1"/>
    </xf>
    <xf numFmtId="3" fontId="12" fillId="3" borderId="31" xfId="0" applyNumberFormat="1" applyFont="1" applyFill="1" applyBorder="1" applyAlignment="1">
      <alignment horizontal="right" vertical="center" shrinkToFit="1"/>
    </xf>
    <xf numFmtId="38" fontId="12" fillId="3" borderId="10" xfId="0" applyNumberFormat="1" applyFont="1" applyFill="1" applyBorder="1" applyAlignment="1">
      <alignment horizontal="right" vertical="center" shrinkToFit="1"/>
    </xf>
    <xf numFmtId="3" fontId="8" fillId="3" borderId="10" xfId="0" applyNumberFormat="1" applyFont="1" applyFill="1" applyBorder="1" applyAlignment="1">
      <alignment horizontal="right" vertical="center" shrinkToFit="1"/>
    </xf>
    <xf numFmtId="3" fontId="12" fillId="2" borderId="0" xfId="0" applyNumberFormat="1" applyFont="1" applyFill="1" applyBorder="1" applyAlignment="1">
      <alignment horizontal="right" vertical="center" shrinkToFit="1"/>
    </xf>
    <xf numFmtId="3" fontId="12" fillId="2" borderId="17" xfId="0" applyNumberFormat="1" applyFont="1" applyFill="1" applyBorder="1" applyAlignment="1">
      <alignment horizontal="right" vertical="center" shrinkToFit="1"/>
    </xf>
    <xf numFmtId="3" fontId="12" fillId="2" borderId="20" xfId="0" applyNumberFormat="1" applyFont="1" applyFill="1" applyBorder="1" applyAlignment="1">
      <alignment horizontal="right" vertical="center" shrinkToFit="1"/>
    </xf>
    <xf numFmtId="0" fontId="12" fillId="2" borderId="0" xfId="0" applyFont="1" applyFill="1" applyAlignment="1"/>
    <xf numFmtId="0" fontId="16" fillId="2" borderId="10" xfId="0" applyFont="1" applyFill="1" applyBorder="1" applyAlignment="1">
      <alignment vertical="top"/>
    </xf>
    <xf numFmtId="0" fontId="16" fillId="2" borderId="10" xfId="0" applyFont="1" applyFill="1" applyBorder="1" applyAlignment="1">
      <alignment vertical="center"/>
    </xf>
    <xf numFmtId="0" fontId="16" fillId="2" borderId="10" xfId="0" applyFont="1" applyFill="1" applyBorder="1" applyAlignment="1">
      <alignment vertical="center" wrapText="1"/>
    </xf>
    <xf numFmtId="0" fontId="16" fillId="2" borderId="10" xfId="0" applyFont="1" applyFill="1" applyBorder="1" applyAlignment="1">
      <alignment horizontal="left" vertical="center" wrapText="1"/>
    </xf>
    <xf numFmtId="0" fontId="48" fillId="3" borderId="0" xfId="0" applyFont="1" applyFill="1" applyAlignment="1">
      <alignment horizontal="center" vertical="center" shrinkToFi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wrapText="1"/>
      <protection locked="0"/>
    </xf>
    <xf numFmtId="0" fontId="26" fillId="2" borderId="74"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wrapText="1"/>
      <protection locked="0"/>
    </xf>
    <xf numFmtId="0" fontId="26" fillId="2" borderId="21" xfId="0" applyFont="1" applyFill="1" applyBorder="1" applyAlignment="1" applyProtection="1">
      <alignment horizontal="center" vertical="center" wrapText="1"/>
      <protection locked="0"/>
    </xf>
    <xf numFmtId="0" fontId="26" fillId="2" borderId="59"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2" borderId="37"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4" fillId="2" borderId="69"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5" fillId="2" borderId="47"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wrapText="1"/>
      <protection locked="0"/>
    </xf>
    <xf numFmtId="0" fontId="14" fillId="2" borderId="74"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67" xfId="0" applyFont="1" applyFill="1" applyBorder="1" applyAlignment="1" applyProtection="1">
      <alignment horizontal="center" vertical="center" wrapText="1"/>
      <protection locked="0"/>
    </xf>
    <xf numFmtId="0" fontId="14" fillId="2" borderId="68" xfId="0" applyFont="1" applyFill="1" applyBorder="1" applyAlignment="1" applyProtection="1">
      <alignment horizontal="center" vertical="center" wrapText="1"/>
      <protection locked="0"/>
    </xf>
    <xf numFmtId="0" fontId="14" fillId="2" borderId="42" xfId="0" applyFont="1" applyFill="1" applyBorder="1" applyAlignment="1" applyProtection="1">
      <alignment horizontal="center" vertical="center" wrapText="1"/>
      <protection locked="0"/>
    </xf>
    <xf numFmtId="0" fontId="12" fillId="2" borderId="1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6"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25" fillId="2" borderId="6" xfId="0" applyFont="1" applyFill="1" applyBorder="1" applyAlignment="1">
      <alignment horizontal="center" vertical="center" wrapText="1" shrinkToFit="1"/>
    </xf>
    <xf numFmtId="0" fontId="25" fillId="2" borderId="9" xfId="0" applyFont="1" applyFill="1" applyBorder="1" applyAlignment="1">
      <alignment horizontal="center" vertical="center" wrapText="1" shrinkToFit="1"/>
    </xf>
    <xf numFmtId="0" fontId="25" fillId="2" borderId="12" xfId="0" applyFont="1" applyFill="1" applyBorder="1" applyAlignment="1">
      <alignment horizontal="center" vertical="center" wrapText="1" shrinkToFi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2" borderId="0" xfId="0" applyNumberFormat="1" applyFont="1" applyFill="1" applyBorder="1" applyAlignment="1">
      <alignment horizontal="center" vertical="center"/>
    </xf>
    <xf numFmtId="0" fontId="12" fillId="3" borderId="0" xfId="0" applyFont="1" applyFill="1" applyAlignment="1">
      <alignment horizontal="center" vertical="center" shrinkToFit="1"/>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6" fillId="2" borderId="0" xfId="0" applyNumberFormat="1" applyFont="1" applyFill="1" applyAlignment="1">
      <alignment vertical="top" wrapText="1"/>
    </xf>
    <xf numFmtId="0" fontId="12" fillId="2" borderId="4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5" borderId="35" xfId="0" applyFont="1" applyFill="1" applyBorder="1" applyAlignment="1">
      <alignment horizontal="center" vertical="center" shrinkToFit="1"/>
    </xf>
    <xf numFmtId="0" fontId="12" fillId="5" borderId="12" xfId="0" applyFont="1" applyFill="1" applyBorder="1" applyAlignment="1">
      <alignment horizontal="center" vertical="center" shrinkToFit="1"/>
    </xf>
    <xf numFmtId="0" fontId="16" fillId="2" borderId="46" xfId="0" applyFont="1" applyFill="1" applyBorder="1" applyAlignment="1">
      <alignment horizontal="center" vertical="center" textRotation="255" shrinkToFit="1"/>
    </xf>
    <xf numFmtId="0" fontId="16" fillId="2" borderId="47" xfId="0" applyFont="1" applyFill="1" applyBorder="1" applyAlignment="1">
      <alignment horizontal="center" vertical="center" textRotation="255" shrinkToFit="1"/>
    </xf>
    <xf numFmtId="0" fontId="16" fillId="2" borderId="34"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2" xfId="0" applyFont="1" applyFill="1" applyBorder="1" applyAlignment="1">
      <alignment horizontal="center" vertical="center" textRotation="255"/>
    </xf>
    <xf numFmtId="0" fontId="16" fillId="2" borderId="0" xfId="0" applyFont="1" applyFill="1" applyBorder="1" applyAlignment="1">
      <alignment vertical="top" wrapText="1"/>
    </xf>
    <xf numFmtId="0" fontId="16" fillId="2" borderId="0" xfId="0" applyFont="1" applyFill="1" applyBorder="1" applyAlignment="1">
      <alignment vertical="top"/>
    </xf>
    <xf numFmtId="0" fontId="12" fillId="2" borderId="6" xfId="0" applyFont="1" applyFill="1" applyBorder="1" applyAlignment="1">
      <alignment horizontal="center" vertical="center" shrinkToFit="1"/>
    </xf>
    <xf numFmtId="0" fontId="13" fillId="2" borderId="0" xfId="0" applyNumberFormat="1" applyFont="1" applyFill="1" applyBorder="1" applyAlignment="1">
      <alignment horizontal="left" vertical="center"/>
    </xf>
    <xf numFmtId="0" fontId="8" fillId="2" borderId="6"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8" fillId="2" borderId="12" xfId="0" applyFont="1" applyFill="1" applyBorder="1" applyAlignment="1">
      <alignment horizontal="center" vertical="center" textRotation="255" wrapText="1"/>
    </xf>
    <xf numFmtId="0" fontId="16" fillId="2" borderId="37" xfId="0" applyFont="1" applyFill="1" applyBorder="1" applyAlignment="1">
      <alignment horizontal="center" vertical="center" textRotation="255" shrinkToFit="1"/>
    </xf>
    <xf numFmtId="0" fontId="16" fillId="2" borderId="38" xfId="0" applyFont="1" applyFill="1" applyBorder="1" applyAlignment="1">
      <alignment horizontal="center" vertical="center" textRotation="255" shrinkToFit="1"/>
    </xf>
    <xf numFmtId="0" fontId="16" fillId="2" borderId="36"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0" fontId="12" fillId="2" borderId="7" xfId="0" applyFont="1" applyFill="1" applyBorder="1" applyAlignment="1">
      <alignment horizontal="center" vertical="center" shrinkToFit="1"/>
    </xf>
    <xf numFmtId="0" fontId="12" fillId="2" borderId="1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xf>
    <xf numFmtId="0" fontId="16" fillId="3" borderId="0" xfId="0" applyFont="1" applyFill="1" applyBorder="1" applyAlignment="1">
      <alignment horizontal="center" vertical="top" shrinkToFit="1"/>
    </xf>
    <xf numFmtId="0" fontId="16" fillId="2" borderId="0" xfId="0" applyFont="1" applyFill="1" applyAlignment="1">
      <alignment horizontal="left" vertical="center" wrapText="1"/>
    </xf>
    <xf numFmtId="0" fontId="53" fillId="2" borderId="1" xfId="0" applyFont="1" applyFill="1" applyBorder="1" applyAlignment="1">
      <alignment vertical="top" wrapText="1"/>
    </xf>
    <xf numFmtId="0" fontId="53" fillId="2" borderId="2" xfId="0" applyFont="1" applyFill="1" applyBorder="1" applyAlignment="1">
      <alignment vertical="top" wrapText="1"/>
    </xf>
    <xf numFmtId="0" fontId="53" fillId="2" borderId="3" xfId="0" applyFont="1" applyFill="1" applyBorder="1" applyAlignment="1">
      <alignment vertical="top" wrapText="1"/>
    </xf>
    <xf numFmtId="0" fontId="17" fillId="2" borderId="1" xfId="0" applyFont="1" applyFill="1" applyBorder="1" applyAlignment="1">
      <alignment vertical="top"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16" fillId="2" borderId="0" xfId="0" applyFont="1" applyFill="1" applyBorder="1" applyAlignment="1">
      <alignment horizontal="left" vertical="top"/>
    </xf>
    <xf numFmtId="0" fontId="16" fillId="2" borderId="0" xfId="0" applyFont="1" applyFill="1" applyBorder="1" applyAlignment="1">
      <alignment horizontal="left" vertical="center"/>
    </xf>
    <xf numFmtId="0" fontId="17" fillId="2" borderId="36" xfId="0" applyFont="1" applyFill="1" applyBorder="1" applyAlignment="1">
      <alignment vertical="top" wrapText="1"/>
    </xf>
    <xf numFmtId="0" fontId="17" fillId="2" borderId="4" xfId="0" applyFont="1" applyFill="1" applyBorder="1" applyAlignment="1">
      <alignment vertical="top" wrapText="1"/>
    </xf>
    <xf numFmtId="0" fontId="17" fillId="2" borderId="45" xfId="0" applyFont="1" applyFill="1" applyBorder="1" applyAlignment="1">
      <alignment vertical="top" wrapText="1"/>
    </xf>
    <xf numFmtId="0" fontId="17" fillId="2" borderId="37" xfId="0" applyFont="1" applyFill="1" applyBorder="1" applyAlignment="1">
      <alignment vertical="top" wrapText="1"/>
    </xf>
    <xf numFmtId="0" fontId="17" fillId="2" borderId="38" xfId="0" applyFont="1" applyFill="1" applyBorder="1" applyAlignment="1">
      <alignment vertical="top" wrapText="1"/>
    </xf>
    <xf numFmtId="0" fontId="17" fillId="2" borderId="44" xfId="0" applyFont="1" applyFill="1" applyBorder="1" applyAlignment="1">
      <alignment vertical="top" wrapText="1"/>
    </xf>
    <xf numFmtId="0" fontId="17" fillId="2" borderId="69" xfId="0" applyFont="1" applyFill="1" applyBorder="1" applyAlignment="1">
      <alignment vertical="top" wrapText="1"/>
    </xf>
    <xf numFmtId="0" fontId="17" fillId="2" borderId="0" xfId="0" applyFont="1" applyFill="1" applyBorder="1" applyAlignment="1">
      <alignment vertical="top" wrapText="1"/>
    </xf>
    <xf numFmtId="0" fontId="17" fillId="2" borderId="70" xfId="0" applyFont="1" applyFill="1" applyBorder="1" applyAlignment="1">
      <alignment vertical="top" wrapText="1"/>
    </xf>
    <xf numFmtId="0" fontId="46" fillId="0" borderId="33" xfId="4" applyFont="1" applyBorder="1" applyAlignment="1">
      <alignment horizontal="left" vertical="top" wrapText="1"/>
    </xf>
    <xf numFmtId="0" fontId="50" fillId="0" borderId="74" xfId="4" applyFont="1" applyBorder="1" applyAlignment="1">
      <alignment horizontal="left" vertical="center"/>
    </xf>
    <xf numFmtId="0" fontId="50" fillId="0" borderId="0" xfId="4" applyFont="1" applyBorder="1" applyAlignment="1">
      <alignment horizontal="left" vertical="center"/>
    </xf>
    <xf numFmtId="0" fontId="50" fillId="0" borderId="71" xfId="4" applyFont="1" applyBorder="1" applyAlignment="1">
      <alignment horizontal="left" vertical="center"/>
    </xf>
    <xf numFmtId="0" fontId="44" fillId="0" borderId="20" xfId="0" applyFont="1" applyFill="1" applyBorder="1" applyAlignment="1">
      <alignment horizontal="center" vertical="center"/>
    </xf>
    <xf numFmtId="0" fontId="44" fillId="0" borderId="22" xfId="0" applyFont="1" applyFill="1" applyBorder="1" applyAlignment="1">
      <alignment horizontal="center" vertical="center"/>
    </xf>
    <xf numFmtId="0" fontId="48" fillId="0" borderId="20" xfId="0" applyFont="1" applyBorder="1" applyAlignment="1">
      <alignment horizontal="left" vertical="center" wrapText="1"/>
    </xf>
    <xf numFmtId="0" fontId="48" fillId="0" borderId="22" xfId="0" applyFont="1" applyBorder="1" applyAlignment="1">
      <alignment horizontal="left" vertical="center" wrapText="1"/>
    </xf>
    <xf numFmtId="0" fontId="35" fillId="0" borderId="0" xfId="4" applyFont="1" applyAlignment="1">
      <alignment horizontal="center" vertical="center"/>
    </xf>
    <xf numFmtId="0" fontId="36" fillId="0" borderId="85" xfId="4" applyFont="1" applyBorder="1" applyAlignment="1">
      <alignment vertical="center" wrapText="1"/>
    </xf>
    <xf numFmtId="0" fontId="36" fillId="0" borderId="87" xfId="4" applyFont="1" applyBorder="1" applyAlignment="1">
      <alignment vertical="center" wrapText="1"/>
    </xf>
    <xf numFmtId="0" fontId="36" fillId="0" borderId="89" xfId="4" applyFont="1" applyBorder="1" applyAlignment="1">
      <alignment vertical="center" wrapText="1"/>
    </xf>
    <xf numFmtId="0" fontId="36" fillId="0" borderId="90" xfId="4" applyFont="1" applyBorder="1" applyAlignment="1">
      <alignment vertical="center" wrapText="1"/>
    </xf>
    <xf numFmtId="0" fontId="36" fillId="0" borderId="35"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82" xfId="4" applyFont="1" applyBorder="1" applyAlignment="1">
      <alignment vertical="center" wrapText="1"/>
    </xf>
    <xf numFmtId="0" fontId="36" fillId="0" borderId="91" xfId="4" applyFont="1" applyBorder="1" applyAlignment="1">
      <alignment vertical="center" wrapText="1"/>
    </xf>
    <xf numFmtId="0" fontId="36" fillId="0" borderId="89" xfId="4" applyFont="1" applyBorder="1" applyAlignment="1">
      <alignment horizontal="left" vertical="center" wrapText="1"/>
    </xf>
    <xf numFmtId="0" fontId="36" fillId="0" borderId="90" xfId="4" applyFont="1" applyBorder="1" applyAlignment="1">
      <alignment horizontal="left" vertical="center" wrapText="1"/>
    </xf>
    <xf numFmtId="0" fontId="36" fillId="0" borderId="81" xfId="4" applyFont="1" applyBorder="1" applyAlignment="1">
      <alignment horizontal="center" vertical="center" wrapText="1"/>
    </xf>
    <xf numFmtId="0" fontId="36" fillId="0" borderId="84" xfId="4" applyFont="1" applyBorder="1" applyAlignment="1">
      <alignment horizontal="center" vertical="center" wrapText="1"/>
    </xf>
    <xf numFmtId="0" fontId="36" fillId="0" borderId="88" xfId="4" applyFont="1" applyBorder="1" applyAlignment="1">
      <alignment horizontal="center" vertical="center" wrapText="1"/>
    </xf>
    <xf numFmtId="0" fontId="36" fillId="0" borderId="85" xfId="4" applyFont="1" applyBorder="1" applyAlignment="1">
      <alignment horizontal="center" vertical="center" wrapText="1"/>
    </xf>
    <xf numFmtId="0" fontId="36" fillId="0" borderId="89" xfId="4" applyFont="1" applyBorder="1" applyAlignment="1">
      <alignment horizontal="center" vertical="center" wrapText="1"/>
    </xf>
    <xf numFmtId="0" fontId="36" fillId="0" borderId="20"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22" xfId="4" applyFont="1" applyBorder="1" applyAlignment="1">
      <alignment horizontal="center" vertical="center" wrapText="1"/>
    </xf>
    <xf numFmtId="0" fontId="36" fillId="0" borderId="83" xfId="4" applyFont="1" applyBorder="1" applyAlignment="1">
      <alignment vertical="center" wrapText="1"/>
    </xf>
    <xf numFmtId="0" fontId="36" fillId="0" borderId="86" xfId="4" applyFont="1" applyBorder="1" applyAlignment="1">
      <alignment vertical="center" wrapText="1"/>
    </xf>
    <xf numFmtId="0" fontId="36" fillId="3" borderId="0" xfId="4" applyFont="1" applyFill="1" applyAlignment="1">
      <alignment horizontal="center" vertical="center" shrinkToFit="1"/>
    </xf>
    <xf numFmtId="0" fontId="36" fillId="0" borderId="92" xfId="4" applyFont="1" applyBorder="1" applyAlignment="1">
      <alignment horizontal="center" vertical="center" wrapText="1"/>
    </xf>
    <xf numFmtId="3" fontId="36" fillId="0" borderId="82" xfId="4" applyNumberFormat="1" applyFont="1" applyBorder="1" applyAlignment="1">
      <alignment horizontal="left" vertical="center" wrapText="1"/>
    </xf>
    <xf numFmtId="3" fontId="36" fillId="0" borderId="91" xfId="4" applyNumberFormat="1" applyFont="1" applyBorder="1" applyAlignment="1">
      <alignment horizontal="left" vertical="center" wrapText="1"/>
    </xf>
    <xf numFmtId="3" fontId="36" fillId="0" borderId="84" xfId="4" applyNumberFormat="1" applyFont="1" applyBorder="1" applyAlignment="1">
      <alignment horizontal="left" vertical="center" wrapText="1"/>
    </xf>
    <xf numFmtId="3" fontId="36" fillId="0" borderId="88" xfId="4" applyNumberFormat="1" applyFont="1" applyBorder="1" applyAlignment="1">
      <alignment horizontal="left" vertical="center" wrapText="1"/>
    </xf>
    <xf numFmtId="0" fontId="36" fillId="0" borderId="82" xfId="4" applyFont="1" applyBorder="1" applyAlignment="1">
      <alignment horizontal="left" vertical="center" wrapText="1"/>
    </xf>
    <xf numFmtId="0" fontId="36" fillId="0" borderId="91" xfId="4" applyFont="1" applyBorder="1" applyAlignment="1">
      <alignment horizontal="left" vertical="center" wrapText="1"/>
    </xf>
    <xf numFmtId="0" fontId="36" fillId="0" borderId="84" xfId="4" applyFont="1" applyBorder="1" applyAlignment="1">
      <alignment vertical="center" wrapText="1"/>
    </xf>
    <xf numFmtId="0" fontId="23" fillId="2" borderId="0" xfId="0" applyFont="1" applyFill="1" applyAlignment="1">
      <alignment horizontal="left" vertical="top" wrapText="1"/>
    </xf>
    <xf numFmtId="0" fontId="18" fillId="2" borderId="65"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64" xfId="0" applyFont="1" applyFill="1" applyBorder="1" applyAlignment="1">
      <alignment horizontal="left" vertical="center" wrapText="1"/>
    </xf>
    <xf numFmtId="0" fontId="18" fillId="2" borderId="63"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62" xfId="0" applyFont="1" applyFill="1" applyBorder="1" applyAlignment="1">
      <alignment horizontal="left" vertical="center" wrapText="1"/>
    </xf>
    <xf numFmtId="0" fontId="11" fillId="2" borderId="10" xfId="0" applyFont="1" applyFill="1" applyBorder="1" applyAlignment="1">
      <alignment horizontal="center" vertical="center"/>
    </xf>
    <xf numFmtId="0" fontId="18" fillId="2" borderId="56" xfId="0" applyFont="1" applyFill="1" applyBorder="1" applyAlignment="1">
      <alignment horizontal="left" vertical="top" wrapText="1"/>
    </xf>
    <xf numFmtId="0" fontId="18" fillId="2" borderId="33" xfId="0" applyFont="1" applyFill="1" applyBorder="1" applyAlignment="1">
      <alignment horizontal="left" vertical="top" wrapText="1"/>
    </xf>
    <xf numFmtId="0" fontId="18" fillId="2" borderId="55" xfId="0" applyFont="1" applyFill="1" applyBorder="1" applyAlignment="1">
      <alignment horizontal="left" vertical="top" wrapText="1"/>
    </xf>
    <xf numFmtId="0" fontId="18" fillId="2" borderId="63" xfId="0" applyFont="1" applyFill="1" applyBorder="1" applyAlignment="1">
      <alignment vertical="center" wrapText="1"/>
    </xf>
    <xf numFmtId="0" fontId="18" fillId="2" borderId="21" xfId="0" applyFont="1" applyFill="1" applyBorder="1" applyAlignment="1">
      <alignment vertical="center"/>
    </xf>
    <xf numFmtId="0" fontId="18" fillId="2" borderId="22" xfId="0" applyFont="1" applyFill="1" applyBorder="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8" fillId="2" borderId="53"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20" fillId="2" borderId="0" xfId="0" applyFont="1" applyFill="1" applyAlignment="1">
      <alignment horizontal="left" vertical="center" wrapText="1"/>
    </xf>
    <xf numFmtId="0" fontId="19" fillId="2" borderId="4" xfId="0" applyFont="1" applyFill="1" applyBorder="1" applyAlignment="1">
      <alignment horizontal="center" vertical="center"/>
    </xf>
    <xf numFmtId="0" fontId="11" fillId="2" borderId="20" xfId="0" applyFont="1" applyFill="1" applyBorder="1" applyAlignment="1">
      <alignment vertical="center" shrinkToFit="1"/>
    </xf>
    <xf numFmtId="0" fontId="11" fillId="2" borderId="21" xfId="0" applyFont="1" applyFill="1" applyBorder="1" applyAlignment="1">
      <alignment vertical="center" shrinkToFit="1"/>
    </xf>
    <xf numFmtId="0" fontId="11" fillId="2" borderId="62" xfId="0" applyFont="1" applyFill="1" applyBorder="1" applyAlignment="1">
      <alignment vertical="center" shrinkToFit="1"/>
    </xf>
  </cellXfs>
  <cellStyles count="5">
    <cellStyle name="桁区切り" xfId="3" builtinId="6"/>
    <cellStyle name="標準" xfId="0" builtinId="0"/>
    <cellStyle name="標準 2" xfId="1"/>
    <cellStyle name="標準 3" xfId="2"/>
    <cellStyle name="標準 4" xfId="4"/>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99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33618</xdr:colOff>
      <xdr:row>12</xdr:row>
      <xdr:rowOff>33617</xdr:rowOff>
    </xdr:from>
    <xdr:to>
      <xdr:col>14</xdr:col>
      <xdr:colOff>773207</xdr:colOff>
      <xdr:row>12</xdr:row>
      <xdr:rowOff>319367</xdr:rowOff>
    </xdr:to>
    <xdr:sp macro="" textlink="">
      <xdr:nvSpPr>
        <xdr:cNvPr id="2" name="テキスト ボックス 1"/>
        <xdr:cNvSpPr txBox="1"/>
      </xdr:nvSpPr>
      <xdr:spPr>
        <a:xfrm>
          <a:off x="9379324" y="3160058"/>
          <a:ext cx="1546412"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460375</xdr:colOff>
      <xdr:row>15</xdr:row>
      <xdr:rowOff>473075</xdr:rowOff>
    </xdr:from>
    <xdr:to>
      <xdr:col>5</xdr:col>
      <xdr:colOff>1190626</xdr:colOff>
      <xdr:row>18</xdr:row>
      <xdr:rowOff>174625</xdr:rowOff>
    </xdr:to>
    <xdr:sp macro="" textlink="">
      <xdr:nvSpPr>
        <xdr:cNvPr id="2" name="角丸四角形 1"/>
        <xdr:cNvSpPr/>
      </xdr:nvSpPr>
      <xdr:spPr>
        <a:xfrm>
          <a:off x="6397625" y="12490450"/>
          <a:ext cx="3825876" cy="1225550"/>
        </a:xfrm>
        <a:prstGeom prst="round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S創英角ﾎﾟｯﾌﾟ体" panose="040B0A00000000000000" pitchFamily="50" charset="-128"/>
              <a:ea typeface="HGS創英角ﾎﾟｯﾌﾟ体" panose="040B0A00000000000000" pitchFamily="50" charset="-128"/>
            </a:rPr>
            <a:t>産地戦略枠</a:t>
          </a:r>
        </a:p>
      </xdr:txBody>
    </xdr:sp>
    <xdr:clientData/>
  </xdr:twoCellAnchor>
  <xdr:twoCellAnchor>
    <xdr:from>
      <xdr:col>2</xdr:col>
      <xdr:colOff>482600</xdr:colOff>
      <xdr:row>23</xdr:row>
      <xdr:rowOff>495300</xdr:rowOff>
    </xdr:from>
    <xdr:to>
      <xdr:col>4</xdr:col>
      <xdr:colOff>596900</xdr:colOff>
      <xdr:row>27</xdr:row>
      <xdr:rowOff>44450</xdr:rowOff>
    </xdr:to>
    <xdr:sp macro="" textlink="">
      <xdr:nvSpPr>
        <xdr:cNvPr id="3" name="角丸四角形 2"/>
        <xdr:cNvSpPr/>
      </xdr:nvSpPr>
      <xdr:spPr>
        <a:xfrm>
          <a:off x="3752850" y="16068675"/>
          <a:ext cx="2781300" cy="1581150"/>
        </a:xfrm>
        <a:prstGeom prst="round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S創英角ﾎﾟｯﾌﾟ体" panose="040B0A00000000000000" pitchFamily="50" charset="-128"/>
              <a:ea typeface="HGS創英角ﾎﾟｯﾌﾟ体" panose="040B0A00000000000000" pitchFamily="50" charset="-128"/>
            </a:rPr>
            <a:t>追加配分枠</a:t>
          </a:r>
        </a:p>
      </xdr:txBody>
    </xdr:sp>
    <xdr:clientData/>
  </xdr:twoCellAnchor>
  <xdr:twoCellAnchor>
    <xdr:from>
      <xdr:col>0</xdr:col>
      <xdr:colOff>428625</xdr:colOff>
      <xdr:row>16</xdr:row>
      <xdr:rowOff>22225</xdr:rowOff>
    </xdr:from>
    <xdr:to>
      <xdr:col>2</xdr:col>
      <xdr:colOff>0</xdr:colOff>
      <xdr:row>18</xdr:row>
      <xdr:rowOff>47625</xdr:rowOff>
    </xdr:to>
    <xdr:sp macro="" textlink="">
      <xdr:nvSpPr>
        <xdr:cNvPr id="4" name="角丸四角形 3"/>
        <xdr:cNvSpPr/>
      </xdr:nvSpPr>
      <xdr:spPr>
        <a:xfrm>
          <a:off x="428625" y="12547600"/>
          <a:ext cx="2841625" cy="1041400"/>
        </a:xfrm>
        <a:prstGeom prst="round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S創英角ﾎﾟｯﾌﾟ体" panose="040B0A00000000000000" pitchFamily="50" charset="-128"/>
              <a:ea typeface="HGS創英角ﾎﾟｯﾌﾟ体" panose="040B0A00000000000000" pitchFamily="50" charset="-128"/>
            </a:rPr>
            <a:t>従来枠</a:t>
          </a:r>
        </a:p>
      </xdr:txBody>
    </xdr:sp>
    <xdr:clientData/>
  </xdr:twoCellAnchor>
  <xdr:twoCellAnchor>
    <xdr:from>
      <xdr:col>1</xdr:col>
      <xdr:colOff>546709</xdr:colOff>
      <xdr:row>18</xdr:row>
      <xdr:rowOff>334405</xdr:rowOff>
    </xdr:from>
    <xdr:to>
      <xdr:col>2</xdr:col>
      <xdr:colOff>268191</xdr:colOff>
      <xdr:row>24</xdr:row>
      <xdr:rowOff>192890</xdr:rowOff>
    </xdr:to>
    <xdr:sp macro="" textlink="">
      <xdr:nvSpPr>
        <xdr:cNvPr id="5" name="右矢印 4"/>
        <xdr:cNvSpPr/>
      </xdr:nvSpPr>
      <xdr:spPr>
        <a:xfrm rot="3135478">
          <a:off x="1716457" y="14960282"/>
          <a:ext cx="2906485" cy="737482"/>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1730440</xdr:colOff>
      <xdr:row>18</xdr:row>
      <xdr:rowOff>439844</xdr:rowOff>
    </xdr:from>
    <xdr:to>
      <xdr:col>1</xdr:col>
      <xdr:colOff>252324</xdr:colOff>
      <xdr:row>25</xdr:row>
      <xdr:rowOff>25313</xdr:rowOff>
    </xdr:to>
    <xdr:sp macro="" textlink="">
      <xdr:nvSpPr>
        <xdr:cNvPr id="6" name="右矢印 5"/>
        <xdr:cNvSpPr/>
      </xdr:nvSpPr>
      <xdr:spPr>
        <a:xfrm rot="13893133">
          <a:off x="547772" y="15163887"/>
          <a:ext cx="3141469" cy="776134"/>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677704</xdr:colOff>
      <xdr:row>18</xdr:row>
      <xdr:rowOff>249561</xdr:rowOff>
    </xdr:from>
    <xdr:to>
      <xdr:col>4</xdr:col>
      <xdr:colOff>1398287</xdr:colOff>
      <xdr:row>23</xdr:row>
      <xdr:rowOff>417163</xdr:rowOff>
    </xdr:to>
    <xdr:sp macro="" textlink="">
      <xdr:nvSpPr>
        <xdr:cNvPr id="7" name="右矢印 6"/>
        <xdr:cNvSpPr/>
      </xdr:nvSpPr>
      <xdr:spPr>
        <a:xfrm rot="18395559">
          <a:off x="5621445" y="14276445"/>
          <a:ext cx="2707602" cy="720583"/>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1772711</xdr:colOff>
      <xdr:row>19</xdr:row>
      <xdr:rowOff>47644</xdr:rowOff>
    </xdr:from>
    <xdr:to>
      <xdr:col>4</xdr:col>
      <xdr:colOff>2514234</xdr:colOff>
      <xdr:row>24</xdr:row>
      <xdr:rowOff>372393</xdr:rowOff>
    </xdr:to>
    <xdr:sp macro="" textlink="">
      <xdr:nvSpPr>
        <xdr:cNvPr id="8" name="右矢印 7"/>
        <xdr:cNvSpPr/>
      </xdr:nvSpPr>
      <xdr:spPr>
        <a:xfrm rot="7555313">
          <a:off x="6648348" y="15158632"/>
          <a:ext cx="2864749" cy="741523"/>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507999</xdr:colOff>
      <xdr:row>17</xdr:row>
      <xdr:rowOff>190292</xdr:rowOff>
    </xdr:from>
    <xdr:to>
      <xdr:col>3</xdr:col>
      <xdr:colOff>1001892</xdr:colOff>
      <xdr:row>18</xdr:row>
      <xdr:rowOff>277994</xdr:rowOff>
    </xdr:to>
    <xdr:sp macro="" textlink="">
      <xdr:nvSpPr>
        <xdr:cNvPr id="9" name="右矢印 8"/>
        <xdr:cNvSpPr/>
      </xdr:nvSpPr>
      <xdr:spPr>
        <a:xfrm rot="10800000">
          <a:off x="3778249" y="12715667"/>
          <a:ext cx="1827393" cy="595702"/>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520700</xdr:colOff>
      <xdr:row>16</xdr:row>
      <xdr:rowOff>44450</xdr:rowOff>
    </xdr:from>
    <xdr:to>
      <xdr:col>3</xdr:col>
      <xdr:colOff>1285875</xdr:colOff>
      <xdr:row>17</xdr:row>
      <xdr:rowOff>132152</xdr:rowOff>
    </xdr:to>
    <xdr:sp macro="" textlink="">
      <xdr:nvSpPr>
        <xdr:cNvPr id="10" name="右矢印 9"/>
        <xdr:cNvSpPr/>
      </xdr:nvSpPr>
      <xdr:spPr>
        <a:xfrm>
          <a:off x="3790950" y="12061825"/>
          <a:ext cx="2098675" cy="595702"/>
        </a:xfrm>
        <a:prstGeom prst="rightArrow">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717549</xdr:colOff>
      <xdr:row>17</xdr:row>
      <xdr:rowOff>44450</xdr:rowOff>
    </xdr:from>
    <xdr:to>
      <xdr:col>3</xdr:col>
      <xdr:colOff>984250</xdr:colOff>
      <xdr:row>20</xdr:row>
      <xdr:rowOff>79375</xdr:rowOff>
    </xdr:to>
    <xdr:sp macro="" textlink="">
      <xdr:nvSpPr>
        <xdr:cNvPr id="11" name="乗算記号 10"/>
        <xdr:cNvSpPr/>
      </xdr:nvSpPr>
      <xdr:spPr>
        <a:xfrm>
          <a:off x="3987799" y="12569825"/>
          <a:ext cx="1600201" cy="1558925"/>
        </a:xfrm>
        <a:prstGeom prst="mathMultiply">
          <a:avLst>
            <a:gd name="adj1" fmla="val 1225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615950</xdr:colOff>
      <xdr:row>20</xdr:row>
      <xdr:rowOff>396874</xdr:rowOff>
    </xdr:from>
    <xdr:to>
      <xdr:col>2</xdr:col>
      <xdr:colOff>428625</xdr:colOff>
      <xdr:row>22</xdr:row>
      <xdr:rowOff>66675</xdr:rowOff>
    </xdr:to>
    <xdr:sp macro="" textlink="">
      <xdr:nvSpPr>
        <xdr:cNvPr id="13" name="二等辺三角形 12"/>
        <xdr:cNvSpPr/>
      </xdr:nvSpPr>
      <xdr:spPr>
        <a:xfrm>
          <a:off x="2870200" y="14954249"/>
          <a:ext cx="828675" cy="685801"/>
        </a:xfrm>
        <a:prstGeom prst="triangle">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1050925</xdr:colOff>
      <xdr:row>15</xdr:row>
      <xdr:rowOff>238125</xdr:rowOff>
    </xdr:from>
    <xdr:to>
      <xdr:col>3</xdr:col>
      <xdr:colOff>603250</xdr:colOff>
      <xdr:row>17</xdr:row>
      <xdr:rowOff>79375</xdr:rowOff>
    </xdr:to>
    <xdr:sp macro="" textlink="">
      <xdr:nvSpPr>
        <xdr:cNvPr id="15" name="ドーナツ 14"/>
        <xdr:cNvSpPr/>
      </xdr:nvSpPr>
      <xdr:spPr>
        <a:xfrm>
          <a:off x="4321175" y="11747500"/>
          <a:ext cx="885825" cy="857250"/>
        </a:xfrm>
        <a:prstGeom prst="donut">
          <a:avLst>
            <a:gd name="adj" fmla="val 11538"/>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523875</xdr:colOff>
      <xdr:row>20</xdr:row>
      <xdr:rowOff>158750</xdr:rowOff>
    </xdr:from>
    <xdr:to>
      <xdr:col>4</xdr:col>
      <xdr:colOff>1352550</xdr:colOff>
      <xdr:row>21</xdr:row>
      <xdr:rowOff>336551</xdr:rowOff>
    </xdr:to>
    <xdr:sp macro="" textlink="">
      <xdr:nvSpPr>
        <xdr:cNvPr id="16" name="二等辺三角形 15"/>
        <xdr:cNvSpPr/>
      </xdr:nvSpPr>
      <xdr:spPr>
        <a:xfrm>
          <a:off x="6461125" y="14208125"/>
          <a:ext cx="828675" cy="685801"/>
        </a:xfrm>
        <a:prstGeom prst="triangle">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1508125</xdr:colOff>
      <xdr:row>20</xdr:row>
      <xdr:rowOff>79375</xdr:rowOff>
    </xdr:from>
    <xdr:to>
      <xdr:col>5</xdr:col>
      <xdr:colOff>12701</xdr:colOff>
      <xdr:row>23</xdr:row>
      <xdr:rowOff>114300</xdr:rowOff>
    </xdr:to>
    <xdr:sp macro="" textlink="">
      <xdr:nvSpPr>
        <xdr:cNvPr id="18" name="乗算記号 17"/>
        <xdr:cNvSpPr/>
      </xdr:nvSpPr>
      <xdr:spPr>
        <a:xfrm>
          <a:off x="7445375" y="14636750"/>
          <a:ext cx="1600201" cy="1558925"/>
        </a:xfrm>
        <a:prstGeom prst="mathMultiply">
          <a:avLst>
            <a:gd name="adj1" fmla="val 1225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1635125</xdr:colOff>
      <xdr:row>21</xdr:row>
      <xdr:rowOff>269875</xdr:rowOff>
    </xdr:from>
    <xdr:to>
      <xdr:col>1</xdr:col>
      <xdr:colOff>209550</xdr:colOff>
      <xdr:row>22</xdr:row>
      <xdr:rowOff>447676</xdr:rowOff>
    </xdr:to>
    <xdr:sp macro="" textlink="">
      <xdr:nvSpPr>
        <xdr:cNvPr id="20" name="二等辺三角形 19"/>
        <xdr:cNvSpPr/>
      </xdr:nvSpPr>
      <xdr:spPr>
        <a:xfrm>
          <a:off x="1635125" y="15335250"/>
          <a:ext cx="828675" cy="685801"/>
        </a:xfrm>
        <a:prstGeom prst="triangle">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22</xdr:col>
      <xdr:colOff>0</xdr:colOff>
      <xdr:row>10</xdr:row>
      <xdr:rowOff>2540000</xdr:rowOff>
    </xdr:from>
    <xdr:ext cx="6946900" cy="264560"/>
    <xdr:sp macro="" textlink="">
      <xdr:nvSpPr>
        <xdr:cNvPr id="2" name="テキスト ボックス 1"/>
        <xdr:cNvSpPr txBox="1"/>
      </xdr:nvSpPr>
      <xdr:spPr>
        <a:xfrm>
          <a:off x="7515225" y="4121150"/>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24</xdr:col>
      <xdr:colOff>0</xdr:colOff>
      <xdr:row>11</xdr:row>
      <xdr:rowOff>2540000</xdr:rowOff>
    </xdr:from>
    <xdr:ext cx="6946900" cy="264560"/>
    <xdr:sp macro="" textlink="">
      <xdr:nvSpPr>
        <xdr:cNvPr id="3" name="テキスト ボックス 2"/>
        <xdr:cNvSpPr txBox="1"/>
      </xdr:nvSpPr>
      <xdr:spPr>
        <a:xfrm>
          <a:off x="8162925" y="66643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8"/>
  <sheetViews>
    <sheetView tabSelected="1" view="pageBreakPreview" topLeftCell="G7" zoomScaleNormal="75" zoomScaleSheetLayoutView="100" workbookViewId="0">
      <selection activeCell="N17" sqref="N17"/>
    </sheetView>
  </sheetViews>
  <sheetFormatPr defaultColWidth="5" defaultRowHeight="30" customHeight="1" x14ac:dyDescent="0.15"/>
  <cols>
    <col min="1" max="1" width="6.125" style="90" bestFit="1" customWidth="1"/>
    <col min="2" max="2" width="0.875" style="90" customWidth="1"/>
    <col min="3" max="3" width="2" style="90" customWidth="1"/>
    <col min="4" max="4" width="3.25" style="90" customWidth="1"/>
    <col min="5" max="5" width="18.25" style="90" customWidth="1"/>
    <col min="6" max="19" width="10.625" style="90" customWidth="1"/>
    <col min="20" max="16384" width="5" style="90"/>
  </cols>
  <sheetData>
    <row r="1" spans="1:24" ht="13.5" customHeight="1" x14ac:dyDescent="0.15">
      <c r="C1" s="90" t="s">
        <v>33</v>
      </c>
    </row>
    <row r="2" spans="1:24" s="91" customFormat="1" ht="21.75" customHeight="1" x14ac:dyDescent="0.15">
      <c r="C2" s="249" t="s">
        <v>72</v>
      </c>
      <c r="D2" s="249"/>
      <c r="E2" s="249"/>
      <c r="F2" s="249"/>
      <c r="G2" s="249"/>
      <c r="H2" s="249"/>
      <c r="I2" s="249"/>
      <c r="J2" s="249"/>
      <c r="K2" s="249"/>
      <c r="L2" s="249"/>
      <c r="M2" s="249"/>
      <c r="N2" s="249"/>
      <c r="O2" s="249"/>
      <c r="P2" s="249"/>
      <c r="Q2" s="249"/>
      <c r="R2" s="249"/>
      <c r="S2" s="249"/>
      <c r="T2" s="92"/>
      <c r="U2" s="92"/>
      <c r="V2" s="92"/>
      <c r="W2" s="92"/>
      <c r="X2" s="92"/>
    </row>
    <row r="3" spans="1:24" s="91" customFormat="1" ht="9.75" customHeight="1" x14ac:dyDescent="0.15">
      <c r="C3" s="93"/>
      <c r="D3" s="93"/>
      <c r="E3" s="94"/>
      <c r="F3" s="93"/>
      <c r="G3" s="93"/>
      <c r="H3" s="93"/>
      <c r="I3" s="93"/>
      <c r="J3" s="93"/>
      <c r="K3" s="93"/>
      <c r="L3" s="93"/>
      <c r="M3" s="93"/>
      <c r="N3" s="93"/>
      <c r="O3" s="93"/>
      <c r="P3" s="93"/>
      <c r="Q3" s="93"/>
      <c r="R3" s="93"/>
      <c r="S3" s="93"/>
      <c r="T3" s="93"/>
      <c r="U3" s="93"/>
      <c r="V3" s="93"/>
      <c r="W3" s="93"/>
      <c r="X3" s="93"/>
    </row>
    <row r="4" spans="1:24" s="91" customFormat="1" ht="18" customHeight="1" thickBot="1" x14ac:dyDescent="0.2">
      <c r="C4" s="95" t="s">
        <v>46</v>
      </c>
      <c r="E4" s="96"/>
    </row>
    <row r="5" spans="1:24" s="91" customFormat="1" ht="27.75" customHeight="1" thickBot="1" x14ac:dyDescent="0.2">
      <c r="A5" s="97" t="s">
        <v>84</v>
      </c>
      <c r="D5" s="258" t="s">
        <v>219</v>
      </c>
      <c r="E5" s="259"/>
      <c r="F5" s="260"/>
      <c r="G5" s="98"/>
      <c r="H5" s="99"/>
      <c r="I5" s="100"/>
    </row>
    <row r="6" spans="1:24" ht="13.5" customHeight="1" x14ac:dyDescent="0.15"/>
    <row r="7" spans="1:24" ht="18.75" customHeight="1" x14ac:dyDescent="0.15">
      <c r="C7" s="95" t="s">
        <v>32</v>
      </c>
    </row>
    <row r="8" spans="1:24" ht="18.75" customHeight="1" thickBot="1" x14ac:dyDescent="0.2">
      <c r="D8" s="95"/>
      <c r="S8" s="101" t="s">
        <v>34</v>
      </c>
    </row>
    <row r="9" spans="1:24" ht="26.25" customHeight="1" x14ac:dyDescent="0.15">
      <c r="D9" s="252" t="s">
        <v>29</v>
      </c>
      <c r="E9" s="253"/>
      <c r="F9" s="252" t="s">
        <v>47</v>
      </c>
      <c r="G9" s="261"/>
      <c r="H9" s="261"/>
      <c r="I9" s="261"/>
      <c r="J9" s="261"/>
      <c r="K9" s="261"/>
      <c r="L9" s="261"/>
      <c r="M9" s="261"/>
      <c r="N9" s="102"/>
      <c r="O9" s="102"/>
      <c r="P9" s="252" t="s">
        <v>53</v>
      </c>
      <c r="Q9" s="261"/>
      <c r="R9" s="261"/>
      <c r="S9" s="253"/>
    </row>
    <row r="10" spans="1:24" ht="26.25" customHeight="1" x14ac:dyDescent="0.15">
      <c r="D10" s="254"/>
      <c r="E10" s="255"/>
      <c r="F10" s="103"/>
      <c r="G10" s="104"/>
      <c r="H10" s="105"/>
      <c r="I10" s="105"/>
      <c r="J10" s="246" t="s">
        <v>48</v>
      </c>
      <c r="K10" s="247"/>
      <c r="L10" s="247"/>
      <c r="M10" s="247"/>
      <c r="N10" s="247"/>
      <c r="O10" s="247"/>
      <c r="P10" s="262"/>
      <c r="Q10" s="263" t="s">
        <v>39</v>
      </c>
      <c r="R10" s="243" t="s">
        <v>82</v>
      </c>
      <c r="S10" s="266" t="s">
        <v>54</v>
      </c>
    </row>
    <row r="11" spans="1:24" ht="26.25" customHeight="1" x14ac:dyDescent="0.15">
      <c r="D11" s="254"/>
      <c r="E11" s="255"/>
      <c r="F11" s="103"/>
      <c r="G11" s="106" t="s">
        <v>73</v>
      </c>
      <c r="H11" s="107" t="s">
        <v>74</v>
      </c>
      <c r="I11" s="107" t="s">
        <v>49</v>
      </c>
      <c r="J11" s="243" t="s">
        <v>75</v>
      </c>
      <c r="K11" s="248"/>
      <c r="L11" s="248"/>
      <c r="M11" s="243" t="s">
        <v>62</v>
      </c>
      <c r="N11" s="248"/>
      <c r="O11" s="248"/>
      <c r="P11" s="262"/>
      <c r="Q11" s="264"/>
      <c r="R11" s="244"/>
      <c r="S11" s="267"/>
    </row>
    <row r="12" spans="1:24" ht="26.25" customHeight="1" thickBot="1" x14ac:dyDescent="0.2">
      <c r="D12" s="256"/>
      <c r="E12" s="257"/>
      <c r="F12" s="103"/>
      <c r="G12" s="108"/>
      <c r="H12" s="108"/>
      <c r="I12" s="108"/>
      <c r="J12" s="108"/>
      <c r="K12" s="109" t="s">
        <v>76</v>
      </c>
      <c r="L12" s="110" t="s">
        <v>77</v>
      </c>
      <c r="M12" s="111"/>
      <c r="N12" s="109" t="s">
        <v>63</v>
      </c>
      <c r="O12" s="110" t="s">
        <v>64</v>
      </c>
      <c r="P12" s="262"/>
      <c r="Q12" s="265"/>
      <c r="R12" s="245"/>
      <c r="S12" s="268"/>
    </row>
    <row r="13" spans="1:24" ht="30" customHeight="1" thickBot="1" x14ac:dyDescent="0.2">
      <c r="D13" s="250" t="str">
        <f>D5</f>
        <v>遠別町地域農業再生協議会</v>
      </c>
      <c r="E13" s="251"/>
      <c r="F13" s="117">
        <f>G13+H13+I13</f>
        <v>32701000</v>
      </c>
      <c r="G13" s="118">
        <f>K13+N13</f>
        <v>16746000</v>
      </c>
      <c r="H13" s="119">
        <f>L13+O13</f>
        <v>15155000</v>
      </c>
      <c r="I13" s="120">
        <f>⑥追加配分算定!D7</f>
        <v>800000</v>
      </c>
      <c r="J13" s="120">
        <f>K13+L13</f>
        <v>31901000</v>
      </c>
      <c r="K13" s="88">
        <v>16746000</v>
      </c>
      <c r="L13" s="89">
        <v>15155000</v>
      </c>
      <c r="M13" s="120">
        <f>N13+O13</f>
        <v>0</v>
      </c>
      <c r="N13" s="88"/>
      <c r="O13" s="87"/>
      <c r="P13" s="128">
        <f>SUM(Q13:S13)</f>
        <v>32701000</v>
      </c>
      <c r="Q13" s="129">
        <f>②戦略枠!AE22</f>
        <v>23650000</v>
      </c>
      <c r="R13" s="130">
        <f>③従来枠!AD20</f>
        <v>8251000</v>
      </c>
      <c r="S13" s="164">
        <f>④追加配分!AE14</f>
        <v>800000</v>
      </c>
    </row>
    <row r="14" spans="1:24" ht="19.5" customHeight="1" x14ac:dyDescent="0.15">
      <c r="D14" s="112" t="s">
        <v>66</v>
      </c>
      <c r="E14" s="113"/>
      <c r="F14" s="113"/>
      <c r="G14" s="113"/>
      <c r="H14" s="113"/>
      <c r="I14" s="113"/>
      <c r="J14" s="113"/>
      <c r="K14" s="113"/>
      <c r="L14" s="113"/>
      <c r="M14" s="113"/>
      <c r="N14" s="113"/>
      <c r="O14" s="113"/>
    </row>
    <row r="15" spans="1:24" ht="19.5" customHeight="1" x14ac:dyDescent="0.15">
      <c r="D15" s="112"/>
      <c r="E15" s="113"/>
      <c r="F15" s="113"/>
      <c r="G15" s="113"/>
      <c r="H15" s="113"/>
      <c r="I15" s="113"/>
      <c r="J15" s="113"/>
      <c r="K15" s="113"/>
      <c r="L15" s="113"/>
      <c r="M15" s="113"/>
      <c r="N15" s="113"/>
      <c r="O15" s="113"/>
    </row>
    <row r="16" spans="1:24" ht="21" customHeight="1" x14ac:dyDescent="0.15">
      <c r="O16" s="240" t="s">
        <v>81</v>
      </c>
      <c r="P16" s="241" t="s">
        <v>83</v>
      </c>
      <c r="Q16" s="114"/>
      <c r="R16" s="114"/>
      <c r="S16" s="115"/>
    </row>
    <row r="17" spans="15:19" ht="23.25" customHeight="1" x14ac:dyDescent="0.15">
      <c r="O17" s="240"/>
      <c r="P17" s="242"/>
      <c r="Q17" s="116" t="s">
        <v>78</v>
      </c>
      <c r="R17" s="116" t="s">
        <v>79</v>
      </c>
      <c r="S17" s="116" t="s">
        <v>80</v>
      </c>
    </row>
    <row r="18" spans="15:19" ht="31.5" customHeight="1" x14ac:dyDescent="0.15">
      <c r="O18" s="240"/>
      <c r="P18" s="121">
        <f>SUM(Q18:S18)</f>
        <v>0</v>
      </c>
      <c r="Q18" s="121">
        <f>G13-Q13</f>
        <v>-6904000</v>
      </c>
      <c r="R18" s="121">
        <f>H13-R13</f>
        <v>6904000</v>
      </c>
      <c r="S18" s="121">
        <f>I13-S13</f>
        <v>0</v>
      </c>
    </row>
  </sheetData>
  <mergeCells count="15">
    <mergeCell ref="C2:S2"/>
    <mergeCell ref="D13:E13"/>
    <mergeCell ref="D9:E12"/>
    <mergeCell ref="D5:F5"/>
    <mergeCell ref="J11:L11"/>
    <mergeCell ref="F9:M9"/>
    <mergeCell ref="P9:S9"/>
    <mergeCell ref="P10:P12"/>
    <mergeCell ref="Q10:Q12"/>
    <mergeCell ref="S10:S12"/>
    <mergeCell ref="O16:O18"/>
    <mergeCell ref="P16:P17"/>
    <mergeCell ref="R10:R12"/>
    <mergeCell ref="J10:O10"/>
    <mergeCell ref="M11:O11"/>
  </mergeCells>
  <phoneticPr fontId="3"/>
  <dataValidations count="1">
    <dataValidation imeMode="off" allowBlank="1" showInputMessage="1" showErrorMessage="1" sqref="F13:S13"/>
  </dataValidations>
  <pageMargins left="0.51181102362204722" right="0.51181102362204722" top="0.62992125984251968" bottom="0.55118110236220474" header="0.31496062992125984" footer="0.31496062992125984"/>
  <pageSetup paperSize="9" scale="79" orientation="landscape" horizontalDpi="4294967294"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8"/>
  <sheetViews>
    <sheetView view="pageBreakPreview" topLeftCell="B12" zoomScale="85" zoomScaleNormal="100" zoomScaleSheetLayoutView="85" workbookViewId="0">
      <selection activeCell="C15" sqref="C15:X15"/>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9"/>
      <c r="T5" s="239"/>
      <c r="U5" s="239"/>
      <c r="V5" s="54">
        <v>3</v>
      </c>
      <c r="W5" s="54"/>
      <c r="X5" s="55"/>
    </row>
    <row r="6" spans="1:24" ht="30" customHeight="1" thickBot="1" x14ac:dyDescent="0.2">
      <c r="A6" s="2"/>
      <c r="B6" s="35" t="s">
        <v>59</v>
      </c>
      <c r="C6" s="393" t="s">
        <v>242</v>
      </c>
      <c r="D6" s="394"/>
      <c r="E6" s="394"/>
      <c r="F6" s="394"/>
      <c r="G6" s="394"/>
      <c r="H6" s="394"/>
      <c r="I6" s="394"/>
      <c r="J6" s="394"/>
      <c r="K6" s="394"/>
      <c r="L6" s="394"/>
      <c r="M6" s="394"/>
      <c r="N6" s="394"/>
      <c r="O6" s="394"/>
      <c r="P6" s="395"/>
      <c r="Q6" s="396" t="s">
        <v>60</v>
      </c>
      <c r="R6" s="397"/>
      <c r="S6" s="396" t="s">
        <v>71</v>
      </c>
      <c r="T6" s="398"/>
      <c r="U6" s="398"/>
      <c r="V6" s="398"/>
      <c r="W6" s="398"/>
      <c r="X6" s="397"/>
    </row>
    <row r="7" spans="1:24" ht="30" customHeight="1" x14ac:dyDescent="0.15">
      <c r="A7" s="2"/>
      <c r="B7" s="36" t="s">
        <v>36</v>
      </c>
      <c r="C7" s="380" t="s">
        <v>243</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294</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390" t="s">
        <v>272</v>
      </c>
      <c r="D9" s="391"/>
      <c r="E9" s="391"/>
      <c r="F9" s="391"/>
      <c r="G9" s="391"/>
      <c r="H9" s="391"/>
      <c r="I9" s="391"/>
      <c r="J9" s="391"/>
      <c r="K9" s="391"/>
      <c r="L9" s="392"/>
      <c r="M9" s="386" t="s">
        <v>237</v>
      </c>
      <c r="N9" s="386"/>
      <c r="O9" s="386"/>
      <c r="P9" s="386"/>
      <c r="Q9" s="2" t="s">
        <v>276</v>
      </c>
      <c r="R9" s="57"/>
      <c r="S9" s="57"/>
      <c r="T9" s="57"/>
      <c r="U9" s="57"/>
      <c r="V9" s="57"/>
      <c r="W9" s="57"/>
      <c r="X9" s="38"/>
    </row>
    <row r="10" spans="1:24" ht="67.5" customHeight="1" x14ac:dyDescent="0.15">
      <c r="A10" s="2"/>
      <c r="B10" s="37" t="s">
        <v>25</v>
      </c>
      <c r="C10" s="383" t="s">
        <v>244</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295</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296</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280</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4">
    <mergeCell ref="C6:P6"/>
    <mergeCell ref="Q6:R6"/>
    <mergeCell ref="S6:X6"/>
    <mergeCell ref="D2:E2"/>
    <mergeCell ref="F2:G2"/>
    <mergeCell ref="H2:L2"/>
    <mergeCell ref="M2:N2"/>
    <mergeCell ref="O2:Q2"/>
    <mergeCell ref="R2:S2"/>
    <mergeCell ref="T2:V2"/>
    <mergeCell ref="W2:X2"/>
    <mergeCell ref="B4:X4"/>
    <mergeCell ref="C5:N5"/>
    <mergeCell ref="O5:R5"/>
    <mergeCell ref="C15:X15"/>
    <mergeCell ref="B17:X17"/>
    <mergeCell ref="B18:W18"/>
    <mergeCell ref="C7:X7"/>
    <mergeCell ref="C8:X8"/>
    <mergeCell ref="M9:P9"/>
    <mergeCell ref="C10:X10"/>
    <mergeCell ref="C12:X12"/>
    <mergeCell ref="C14:X14"/>
    <mergeCell ref="C9:L9"/>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topLeftCell="A9" zoomScale="85" zoomScaleNormal="100" zoomScaleSheetLayoutView="85" workbookViewId="0">
      <selection activeCell="C15" sqref="C15:X15"/>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9"/>
      <c r="T5" s="239"/>
      <c r="U5" s="239"/>
      <c r="V5" s="54">
        <v>4</v>
      </c>
      <c r="W5" s="54"/>
      <c r="X5" s="55"/>
    </row>
    <row r="6" spans="1:24" ht="30" customHeight="1" thickBot="1" x14ac:dyDescent="0.2">
      <c r="A6" s="2"/>
      <c r="B6" s="35" t="s">
        <v>59</v>
      </c>
      <c r="C6" s="393" t="s">
        <v>242</v>
      </c>
      <c r="D6" s="394"/>
      <c r="E6" s="394"/>
      <c r="F6" s="394"/>
      <c r="G6" s="394"/>
      <c r="H6" s="394"/>
      <c r="I6" s="394"/>
      <c r="J6" s="394"/>
      <c r="K6" s="394"/>
      <c r="L6" s="394"/>
      <c r="M6" s="394"/>
      <c r="N6" s="394"/>
      <c r="O6" s="394"/>
      <c r="P6" s="395"/>
      <c r="Q6" s="396" t="s">
        <v>60</v>
      </c>
      <c r="R6" s="397"/>
      <c r="S6" s="396" t="s">
        <v>71</v>
      </c>
      <c r="T6" s="398"/>
      <c r="U6" s="398"/>
      <c r="V6" s="398"/>
      <c r="W6" s="398"/>
      <c r="X6" s="397"/>
    </row>
    <row r="7" spans="1:24" ht="30" customHeight="1" x14ac:dyDescent="0.15">
      <c r="A7" s="2"/>
      <c r="B7" s="36" t="s">
        <v>36</v>
      </c>
      <c r="C7" s="380" t="s">
        <v>245</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294</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390" t="s">
        <v>273</v>
      </c>
      <c r="D9" s="391"/>
      <c r="E9" s="391"/>
      <c r="F9" s="391"/>
      <c r="G9" s="391"/>
      <c r="H9" s="391"/>
      <c r="I9" s="391"/>
      <c r="J9" s="391"/>
      <c r="K9" s="391"/>
      <c r="L9" s="392"/>
      <c r="M9" s="386" t="s">
        <v>237</v>
      </c>
      <c r="N9" s="386"/>
      <c r="O9" s="386"/>
      <c r="P9" s="386"/>
      <c r="Q9" s="2" t="s">
        <v>277</v>
      </c>
      <c r="R9" s="57"/>
      <c r="S9" s="57"/>
      <c r="T9" s="57"/>
      <c r="U9" s="57"/>
      <c r="V9" s="57"/>
      <c r="W9" s="57"/>
      <c r="X9" s="38"/>
    </row>
    <row r="10" spans="1:24" ht="67.5" customHeight="1" x14ac:dyDescent="0.15">
      <c r="A10" s="2"/>
      <c r="B10" s="37" t="s">
        <v>25</v>
      </c>
      <c r="C10" s="383" t="s">
        <v>244</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246</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297</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280</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4">
    <mergeCell ref="C6:P6"/>
    <mergeCell ref="Q6:R6"/>
    <mergeCell ref="S6:X6"/>
    <mergeCell ref="D2:E2"/>
    <mergeCell ref="F2:G2"/>
    <mergeCell ref="H2:L2"/>
    <mergeCell ref="M2:N2"/>
    <mergeCell ref="O2:Q2"/>
    <mergeCell ref="R2:S2"/>
    <mergeCell ref="T2:V2"/>
    <mergeCell ref="W2:X2"/>
    <mergeCell ref="B4:X4"/>
    <mergeCell ref="C5:N5"/>
    <mergeCell ref="O5:R5"/>
    <mergeCell ref="C15:X15"/>
    <mergeCell ref="B17:X17"/>
    <mergeCell ref="B18:W18"/>
    <mergeCell ref="C7:X7"/>
    <mergeCell ref="C8:X8"/>
    <mergeCell ref="M9:P9"/>
    <mergeCell ref="C10:X10"/>
    <mergeCell ref="C12:X12"/>
    <mergeCell ref="C14:X14"/>
    <mergeCell ref="C9:L9"/>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topLeftCell="A7" zoomScale="85" zoomScaleNormal="100" zoomScaleSheetLayoutView="85" workbookViewId="0">
      <selection activeCell="C16" sqref="C16"/>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9"/>
      <c r="T5" s="239"/>
      <c r="U5" s="239"/>
      <c r="V5" s="54">
        <v>5</v>
      </c>
      <c r="W5" s="54"/>
      <c r="X5" s="55"/>
    </row>
    <row r="6" spans="1:24" ht="30" customHeight="1" thickBot="1" x14ac:dyDescent="0.2">
      <c r="A6" s="2"/>
      <c r="B6" s="35" t="s">
        <v>59</v>
      </c>
      <c r="C6" s="393" t="s">
        <v>242</v>
      </c>
      <c r="D6" s="394"/>
      <c r="E6" s="394"/>
      <c r="F6" s="394"/>
      <c r="G6" s="394"/>
      <c r="H6" s="394"/>
      <c r="I6" s="394"/>
      <c r="J6" s="394"/>
      <c r="K6" s="394"/>
      <c r="L6" s="394"/>
      <c r="M6" s="394"/>
      <c r="N6" s="394"/>
      <c r="O6" s="394"/>
      <c r="P6" s="395"/>
      <c r="Q6" s="396" t="s">
        <v>60</v>
      </c>
      <c r="R6" s="397"/>
      <c r="S6" s="396" t="s">
        <v>71</v>
      </c>
      <c r="T6" s="398"/>
      <c r="U6" s="398"/>
      <c r="V6" s="398"/>
      <c r="W6" s="398"/>
      <c r="X6" s="397"/>
    </row>
    <row r="7" spans="1:24" ht="30" customHeight="1" x14ac:dyDescent="0.15">
      <c r="A7" s="2"/>
      <c r="B7" s="36" t="s">
        <v>36</v>
      </c>
      <c r="C7" s="380" t="s">
        <v>247</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248</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390" t="s">
        <v>274</v>
      </c>
      <c r="D9" s="391"/>
      <c r="E9" s="391"/>
      <c r="F9" s="391"/>
      <c r="G9" s="391"/>
      <c r="H9" s="391"/>
      <c r="I9" s="391"/>
      <c r="J9" s="391"/>
      <c r="K9" s="391"/>
      <c r="L9" s="392"/>
      <c r="M9" s="386" t="s">
        <v>237</v>
      </c>
      <c r="N9" s="386"/>
      <c r="O9" s="386"/>
      <c r="P9" s="386"/>
      <c r="Q9" s="2" t="s">
        <v>278</v>
      </c>
      <c r="R9" s="57"/>
      <c r="S9" s="57"/>
      <c r="T9" s="57"/>
      <c r="U9" s="57"/>
      <c r="V9" s="57"/>
      <c r="W9" s="57"/>
      <c r="X9" s="38"/>
    </row>
    <row r="10" spans="1:24" ht="67.5" customHeight="1" x14ac:dyDescent="0.15">
      <c r="A10" s="2"/>
      <c r="B10" s="37" t="s">
        <v>25</v>
      </c>
      <c r="C10" s="383" t="s">
        <v>249</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250</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251</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281</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4">
    <mergeCell ref="C6:P6"/>
    <mergeCell ref="Q6:R6"/>
    <mergeCell ref="S6:X6"/>
    <mergeCell ref="D2:E2"/>
    <mergeCell ref="F2:G2"/>
    <mergeCell ref="H2:L2"/>
    <mergeCell ref="M2:N2"/>
    <mergeCell ref="O2:Q2"/>
    <mergeCell ref="R2:S2"/>
    <mergeCell ref="T2:V2"/>
    <mergeCell ref="W2:X2"/>
    <mergeCell ref="B4:X4"/>
    <mergeCell ref="C5:N5"/>
    <mergeCell ref="O5:R5"/>
    <mergeCell ref="C15:X15"/>
    <mergeCell ref="B17:X17"/>
    <mergeCell ref="B18:W18"/>
    <mergeCell ref="C7:X7"/>
    <mergeCell ref="C8:X8"/>
    <mergeCell ref="M9:P9"/>
    <mergeCell ref="C10:X10"/>
    <mergeCell ref="C12:X12"/>
    <mergeCell ref="C14:X14"/>
    <mergeCell ref="C9:L9"/>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topLeftCell="A7" zoomScale="85" zoomScaleNormal="100" zoomScaleSheetLayoutView="85" workbookViewId="0">
      <selection activeCell="B4" sqref="B4:X4"/>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9"/>
      <c r="T5" s="239"/>
      <c r="U5" s="239"/>
      <c r="V5" s="54">
        <v>6</v>
      </c>
      <c r="W5" s="54"/>
      <c r="X5" s="55"/>
    </row>
    <row r="6" spans="1:24" ht="30" customHeight="1" thickBot="1" x14ac:dyDescent="0.2">
      <c r="A6" s="2"/>
      <c r="B6" s="35" t="s">
        <v>59</v>
      </c>
      <c r="C6" s="393" t="s">
        <v>252</v>
      </c>
      <c r="D6" s="394"/>
      <c r="E6" s="394"/>
      <c r="F6" s="394"/>
      <c r="G6" s="394"/>
      <c r="H6" s="394"/>
      <c r="I6" s="394"/>
      <c r="J6" s="394"/>
      <c r="K6" s="394"/>
      <c r="L6" s="394"/>
      <c r="M6" s="394"/>
      <c r="N6" s="394"/>
      <c r="O6" s="394"/>
      <c r="P6" s="395"/>
      <c r="Q6" s="396" t="s">
        <v>60</v>
      </c>
      <c r="R6" s="397"/>
      <c r="S6" s="396" t="s">
        <v>71</v>
      </c>
      <c r="T6" s="398"/>
      <c r="U6" s="398"/>
      <c r="V6" s="398"/>
      <c r="W6" s="398"/>
      <c r="X6" s="397"/>
    </row>
    <row r="7" spans="1:24" ht="30" customHeight="1" x14ac:dyDescent="0.15">
      <c r="A7" s="2"/>
      <c r="B7" s="36" t="s">
        <v>36</v>
      </c>
      <c r="C7" s="380" t="s">
        <v>253</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254</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56" t="s">
        <v>255</v>
      </c>
      <c r="D9" s="57"/>
      <c r="E9" s="57"/>
      <c r="F9" s="57"/>
      <c r="K9" s="57"/>
      <c r="L9" s="57"/>
      <c r="M9" s="386" t="s">
        <v>237</v>
      </c>
      <c r="N9" s="386"/>
      <c r="O9" s="386"/>
      <c r="P9" s="386"/>
      <c r="Q9" s="2" t="s">
        <v>256</v>
      </c>
      <c r="R9" s="57"/>
      <c r="S9" s="57"/>
      <c r="T9" s="57"/>
      <c r="U9" s="57"/>
      <c r="V9" s="57"/>
      <c r="W9" s="57"/>
      <c r="X9" s="38"/>
    </row>
    <row r="10" spans="1:24" ht="67.5" customHeight="1" x14ac:dyDescent="0.15">
      <c r="A10" s="2"/>
      <c r="B10" s="37" t="s">
        <v>25</v>
      </c>
      <c r="C10" s="383" t="s">
        <v>257</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258</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259</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282</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3">
    <mergeCell ref="C6:P6"/>
    <mergeCell ref="Q6:R6"/>
    <mergeCell ref="S6:X6"/>
    <mergeCell ref="D2:E2"/>
    <mergeCell ref="F2:G2"/>
    <mergeCell ref="H2:L2"/>
    <mergeCell ref="M2:N2"/>
    <mergeCell ref="O2:Q2"/>
    <mergeCell ref="R2:S2"/>
    <mergeCell ref="T2:V2"/>
    <mergeCell ref="W2:X2"/>
    <mergeCell ref="B4:X4"/>
    <mergeCell ref="C5:N5"/>
    <mergeCell ref="O5:R5"/>
    <mergeCell ref="C15:X15"/>
    <mergeCell ref="B17:X17"/>
    <mergeCell ref="B18:W18"/>
    <mergeCell ref="C7:X7"/>
    <mergeCell ref="C8:X8"/>
    <mergeCell ref="M9:P9"/>
    <mergeCell ref="C10:X10"/>
    <mergeCell ref="C12:X12"/>
    <mergeCell ref="C14:X14"/>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zoomScale="85" zoomScaleNormal="100" zoomScaleSheetLayoutView="85" workbookViewId="0">
      <selection activeCell="AD12" sqref="AD12"/>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t="s">
        <v>260</v>
      </c>
      <c r="G2" s="397"/>
      <c r="H2" s="396" t="s">
        <v>230</v>
      </c>
      <c r="I2" s="398"/>
      <c r="J2" s="398"/>
      <c r="K2" s="398"/>
      <c r="L2" s="397"/>
      <c r="M2" s="396"/>
      <c r="N2" s="397"/>
      <c r="O2" s="396" t="s">
        <v>231</v>
      </c>
      <c r="P2" s="398"/>
      <c r="Q2" s="397"/>
      <c r="R2" s="396"/>
      <c r="S2" s="397"/>
      <c r="T2" s="396" t="s">
        <v>70</v>
      </c>
      <c r="U2" s="398"/>
      <c r="V2" s="398"/>
      <c r="W2" s="396" t="s">
        <v>261</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9"/>
      <c r="T5" s="239"/>
      <c r="U5" s="239"/>
      <c r="V5" s="54">
        <v>7</v>
      </c>
      <c r="W5" s="54"/>
      <c r="X5" s="55"/>
    </row>
    <row r="6" spans="1:24" ht="30" customHeight="1" thickBot="1" x14ac:dyDescent="0.2">
      <c r="A6" s="2"/>
      <c r="B6" s="35" t="s">
        <v>59</v>
      </c>
      <c r="C6" s="393" t="s">
        <v>242</v>
      </c>
      <c r="D6" s="394"/>
      <c r="E6" s="394"/>
      <c r="F6" s="394"/>
      <c r="G6" s="394"/>
      <c r="H6" s="394"/>
      <c r="I6" s="394"/>
      <c r="J6" s="394"/>
      <c r="K6" s="394"/>
      <c r="L6" s="394"/>
      <c r="M6" s="394"/>
      <c r="N6" s="394"/>
      <c r="O6" s="394"/>
      <c r="P6" s="395"/>
      <c r="Q6" s="396" t="s">
        <v>60</v>
      </c>
      <c r="R6" s="397"/>
      <c r="S6" s="396" t="s">
        <v>286</v>
      </c>
      <c r="T6" s="398"/>
      <c r="U6" s="398"/>
      <c r="V6" s="398"/>
      <c r="W6" s="398"/>
      <c r="X6" s="397"/>
    </row>
    <row r="7" spans="1:24" ht="30" customHeight="1" x14ac:dyDescent="0.15">
      <c r="A7" s="2"/>
      <c r="B7" s="36" t="s">
        <v>36</v>
      </c>
      <c r="C7" s="380" t="s">
        <v>284</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292</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390" t="s">
        <v>285</v>
      </c>
      <c r="D9" s="391"/>
      <c r="E9" s="391"/>
      <c r="F9" s="391"/>
      <c r="G9" s="391"/>
      <c r="H9" s="391"/>
      <c r="I9" s="391"/>
      <c r="J9" s="391"/>
      <c r="K9" s="391"/>
      <c r="L9" s="392"/>
      <c r="M9" s="386" t="s">
        <v>237</v>
      </c>
      <c r="N9" s="386"/>
      <c r="O9" s="386"/>
      <c r="P9" s="386"/>
      <c r="Q9" s="404" t="s">
        <v>262</v>
      </c>
      <c r="R9" s="405"/>
      <c r="S9" s="405"/>
      <c r="T9" s="405"/>
      <c r="U9" s="405"/>
      <c r="V9" s="405"/>
      <c r="W9" s="405"/>
      <c r="X9" s="406"/>
    </row>
    <row r="10" spans="1:24" ht="67.5" customHeight="1" x14ac:dyDescent="0.15">
      <c r="A10" s="2"/>
      <c r="B10" s="37" t="s">
        <v>25</v>
      </c>
      <c r="C10" s="383" t="s">
        <v>263</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265</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264</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291</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5">
    <mergeCell ref="C6:P6"/>
    <mergeCell ref="Q6:R6"/>
    <mergeCell ref="S6:X6"/>
    <mergeCell ref="D2:E2"/>
    <mergeCell ref="F2:G2"/>
    <mergeCell ref="H2:L2"/>
    <mergeCell ref="M2:N2"/>
    <mergeCell ref="O2:Q2"/>
    <mergeCell ref="R2:S2"/>
    <mergeCell ref="T2:V2"/>
    <mergeCell ref="W2:X2"/>
    <mergeCell ref="B4:X4"/>
    <mergeCell ref="C5:N5"/>
    <mergeCell ref="O5:R5"/>
    <mergeCell ref="C15:X15"/>
    <mergeCell ref="B17:X17"/>
    <mergeCell ref="B18:W18"/>
    <mergeCell ref="Q9:X9"/>
    <mergeCell ref="C7:X7"/>
    <mergeCell ref="C8:X8"/>
    <mergeCell ref="M9:P9"/>
    <mergeCell ref="C10:X10"/>
    <mergeCell ref="C12:X12"/>
    <mergeCell ref="C14:X14"/>
    <mergeCell ref="C9:L9"/>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W34"/>
  <sheetViews>
    <sheetView view="pageBreakPreview" topLeftCell="C1" zoomScaleNormal="100" zoomScaleSheetLayoutView="100" workbookViewId="0">
      <selection activeCell="D13" sqref="D13"/>
    </sheetView>
  </sheetViews>
  <sheetFormatPr defaultColWidth="3.125" defaultRowHeight="18" customHeight="1" x14ac:dyDescent="0.15"/>
  <cols>
    <col min="1" max="1" width="0.875" style="3" customWidth="1"/>
    <col min="2" max="3" width="3" style="3" customWidth="1"/>
    <col min="4" max="4" width="15.25" style="5" customWidth="1"/>
    <col min="5" max="7" width="3" style="5" customWidth="1"/>
    <col min="8" max="8" width="7.625" style="3" customWidth="1"/>
    <col min="9" max="17" width="5.125" style="3" customWidth="1"/>
    <col min="18" max="18" width="5.25" style="3" customWidth="1"/>
    <col min="19" max="29" width="5.125" style="3" customWidth="1"/>
    <col min="30" max="30" width="7.5" style="3" customWidth="1"/>
    <col min="31" max="31" width="13.75" style="3" customWidth="1"/>
    <col min="32" max="32" width="17.375" style="3" customWidth="1"/>
    <col min="33" max="54" width="3.125" style="3"/>
    <col min="55" max="75" width="0" style="3" hidden="1" customWidth="1"/>
    <col min="76" max="16384" width="3.125" style="3"/>
  </cols>
  <sheetData>
    <row r="1" spans="2:75" ht="3.75" customHeight="1" x14ac:dyDescent="0.15">
      <c r="D1" s="3"/>
      <c r="E1" s="3"/>
      <c r="F1" s="3"/>
      <c r="G1" s="3"/>
      <c r="K1" s="7"/>
      <c r="L1" s="9"/>
      <c r="R1" s="7"/>
      <c r="S1" s="9"/>
      <c r="T1" s="9"/>
      <c r="U1" s="9"/>
      <c r="V1" s="9"/>
    </row>
    <row r="2" spans="2:75" ht="18" customHeight="1" x14ac:dyDescent="0.15">
      <c r="B2" s="4" t="s">
        <v>21</v>
      </c>
      <c r="C2" s="4"/>
    </row>
    <row r="3" spans="2:75" ht="8.25" customHeight="1" x14ac:dyDescent="0.15">
      <c r="B3" s="4"/>
      <c r="C3" s="4"/>
    </row>
    <row r="4" spans="2:75" ht="21" customHeight="1" x14ac:dyDescent="0.15">
      <c r="B4" s="10" t="s">
        <v>40</v>
      </c>
      <c r="C4" s="10"/>
      <c r="AD4" s="288" t="str">
        <f>①総括表!D5</f>
        <v>遠別町地域農業再生協議会</v>
      </c>
      <c r="AE4" s="288"/>
    </row>
    <row r="5" spans="2:75" ht="18.75" customHeight="1" thickBot="1" x14ac:dyDescent="0.2">
      <c r="C5" s="10"/>
      <c r="AE5" s="11" t="s">
        <v>41</v>
      </c>
    </row>
    <row r="6" spans="2:75" ht="21" customHeight="1" thickBot="1" x14ac:dyDescent="0.2">
      <c r="B6" s="10"/>
      <c r="C6" s="287"/>
      <c r="D6" s="287"/>
      <c r="E6" s="12"/>
      <c r="F6" s="12"/>
      <c r="G6" s="12"/>
      <c r="AE6" s="72">
        <f>①総括表!G13</f>
        <v>16746000</v>
      </c>
    </row>
    <row r="7" spans="2:75" ht="10.5" customHeight="1" thickBot="1" x14ac:dyDescent="0.2">
      <c r="B7" s="10"/>
      <c r="C7" s="10"/>
    </row>
    <row r="8" spans="2:75" ht="23.25" customHeight="1" x14ac:dyDescent="0.15">
      <c r="B8" s="299" t="s">
        <v>85</v>
      </c>
      <c r="C8" s="302" t="s">
        <v>68</v>
      </c>
      <c r="D8" s="278" t="s">
        <v>55</v>
      </c>
      <c r="E8" s="278" t="s">
        <v>56</v>
      </c>
      <c r="F8" s="278" t="s">
        <v>65</v>
      </c>
      <c r="G8" s="281" t="s">
        <v>86</v>
      </c>
      <c r="H8" s="284" t="s">
        <v>87</v>
      </c>
      <c r="I8" s="275" t="s">
        <v>1</v>
      </c>
      <c r="J8" s="276"/>
      <c r="K8" s="276"/>
      <c r="L8" s="276"/>
      <c r="M8" s="276"/>
      <c r="N8" s="276"/>
      <c r="O8" s="276"/>
      <c r="P8" s="276"/>
      <c r="Q8" s="276"/>
      <c r="R8" s="276"/>
      <c r="S8" s="276"/>
      <c r="T8" s="276"/>
      <c r="U8" s="276"/>
      <c r="V8" s="276"/>
      <c r="W8" s="276"/>
      <c r="X8" s="276"/>
      <c r="Y8" s="276"/>
      <c r="Z8" s="276"/>
      <c r="AA8" s="276"/>
      <c r="AB8" s="276"/>
      <c r="AC8" s="276"/>
      <c r="AD8" s="277"/>
      <c r="AE8" s="294" t="s">
        <v>30</v>
      </c>
      <c r="AG8" s="3" t="s">
        <v>206</v>
      </c>
    </row>
    <row r="9" spans="2:75" ht="21.75" customHeight="1" x14ac:dyDescent="0.15">
      <c r="B9" s="300"/>
      <c r="C9" s="303"/>
      <c r="D9" s="279"/>
      <c r="E9" s="279"/>
      <c r="F9" s="279"/>
      <c r="G9" s="282"/>
      <c r="H9" s="285"/>
      <c r="I9" s="272" t="s">
        <v>2</v>
      </c>
      <c r="J9" s="273"/>
      <c r="K9" s="273"/>
      <c r="L9" s="273"/>
      <c r="M9" s="273"/>
      <c r="N9" s="273"/>
      <c r="O9" s="274"/>
      <c r="P9" s="270" t="s">
        <v>19</v>
      </c>
      <c r="Q9" s="270" t="s">
        <v>20</v>
      </c>
      <c r="R9" s="270" t="s">
        <v>3</v>
      </c>
      <c r="S9" s="270" t="s">
        <v>4</v>
      </c>
      <c r="T9" s="270" t="s">
        <v>5</v>
      </c>
      <c r="U9" s="270" t="s">
        <v>6</v>
      </c>
      <c r="V9" s="270" t="s">
        <v>7</v>
      </c>
      <c r="W9" s="270" t="s">
        <v>8</v>
      </c>
      <c r="X9" s="297" t="s">
        <v>9</v>
      </c>
      <c r="Y9" s="269" t="s">
        <v>10</v>
      </c>
      <c r="Z9" s="269"/>
      <c r="AA9" s="269"/>
      <c r="AB9" s="269"/>
      <c r="AC9" s="269"/>
      <c r="AD9" s="285" t="s">
        <v>88</v>
      </c>
      <c r="AE9" s="295"/>
      <c r="AG9" s="272" t="s">
        <v>2</v>
      </c>
      <c r="AH9" s="273"/>
      <c r="AI9" s="273"/>
      <c r="AJ9" s="273"/>
      <c r="AK9" s="273"/>
      <c r="AL9" s="273"/>
      <c r="AM9" s="274"/>
      <c r="AN9" s="270" t="s">
        <v>19</v>
      </c>
      <c r="AO9" s="270" t="s">
        <v>20</v>
      </c>
      <c r="AP9" s="270" t="s">
        <v>3</v>
      </c>
      <c r="AQ9" s="270" t="s">
        <v>4</v>
      </c>
      <c r="AR9" s="270" t="s">
        <v>5</v>
      </c>
      <c r="AS9" s="270" t="s">
        <v>6</v>
      </c>
      <c r="AT9" s="270" t="s">
        <v>7</v>
      </c>
      <c r="AU9" s="270" t="s">
        <v>8</v>
      </c>
      <c r="AV9" s="270" t="s">
        <v>9</v>
      </c>
      <c r="AW9" s="269" t="s">
        <v>10</v>
      </c>
      <c r="AX9" s="269"/>
      <c r="AY9" s="269"/>
      <c r="AZ9" s="269"/>
      <c r="BA9" s="269"/>
      <c r="BC9" s="272" t="s">
        <v>2</v>
      </c>
      <c r="BD9" s="273"/>
      <c r="BE9" s="273"/>
      <c r="BF9" s="273"/>
      <c r="BG9" s="273"/>
      <c r="BH9" s="273"/>
      <c r="BI9" s="274"/>
      <c r="BJ9" s="270" t="s">
        <v>19</v>
      </c>
      <c r="BK9" s="270" t="s">
        <v>20</v>
      </c>
      <c r="BL9" s="270" t="s">
        <v>3</v>
      </c>
      <c r="BM9" s="270" t="s">
        <v>4</v>
      </c>
      <c r="BN9" s="270" t="s">
        <v>5</v>
      </c>
      <c r="BO9" s="270" t="s">
        <v>6</v>
      </c>
      <c r="BP9" s="270" t="s">
        <v>7</v>
      </c>
      <c r="BQ9" s="270" t="s">
        <v>8</v>
      </c>
      <c r="BR9" s="270" t="s">
        <v>9</v>
      </c>
      <c r="BS9" s="269" t="s">
        <v>10</v>
      </c>
      <c r="BT9" s="269"/>
      <c r="BU9" s="269"/>
      <c r="BV9" s="269"/>
      <c r="BW9" s="269"/>
    </row>
    <row r="10" spans="2:75" ht="43.5" customHeight="1" thickBot="1" x14ac:dyDescent="0.2">
      <c r="B10" s="301"/>
      <c r="C10" s="304"/>
      <c r="D10" s="280"/>
      <c r="E10" s="280"/>
      <c r="F10" s="280"/>
      <c r="G10" s="283"/>
      <c r="H10" s="286"/>
      <c r="I10" s="13" t="s">
        <v>11</v>
      </c>
      <c r="J10" s="13" t="s">
        <v>12</v>
      </c>
      <c r="K10" s="13" t="s">
        <v>13</v>
      </c>
      <c r="L10" s="13" t="s">
        <v>14</v>
      </c>
      <c r="M10" s="13" t="s">
        <v>15</v>
      </c>
      <c r="N10" s="13" t="s">
        <v>16</v>
      </c>
      <c r="O10" s="13" t="s">
        <v>17</v>
      </c>
      <c r="P10" s="271"/>
      <c r="Q10" s="271"/>
      <c r="R10" s="271"/>
      <c r="S10" s="271"/>
      <c r="T10" s="271"/>
      <c r="U10" s="271"/>
      <c r="V10" s="271"/>
      <c r="W10" s="271"/>
      <c r="X10" s="298"/>
      <c r="Y10" s="136" t="s">
        <v>125</v>
      </c>
      <c r="Z10" s="137" t="s">
        <v>126</v>
      </c>
      <c r="AA10" s="138" t="s">
        <v>127</v>
      </c>
      <c r="AB10" s="138" t="s">
        <v>128</v>
      </c>
      <c r="AC10" s="138" t="s">
        <v>129</v>
      </c>
      <c r="AD10" s="286"/>
      <c r="AE10" s="296"/>
      <c r="AG10" s="13" t="s">
        <v>11</v>
      </c>
      <c r="AH10" s="13" t="s">
        <v>12</v>
      </c>
      <c r="AI10" s="13" t="s">
        <v>13</v>
      </c>
      <c r="AJ10" s="13" t="s">
        <v>14</v>
      </c>
      <c r="AK10" s="13" t="s">
        <v>15</v>
      </c>
      <c r="AL10" s="13" t="s">
        <v>16</v>
      </c>
      <c r="AM10" s="13" t="s">
        <v>17</v>
      </c>
      <c r="AN10" s="271"/>
      <c r="AO10" s="271"/>
      <c r="AP10" s="271"/>
      <c r="AQ10" s="271"/>
      <c r="AR10" s="271"/>
      <c r="AS10" s="271"/>
      <c r="AT10" s="271"/>
      <c r="AU10" s="271"/>
      <c r="AV10" s="271"/>
      <c r="AW10" s="136" t="s">
        <v>125</v>
      </c>
      <c r="AX10" s="137" t="s">
        <v>126</v>
      </c>
      <c r="AY10" s="138" t="s">
        <v>127</v>
      </c>
      <c r="AZ10" s="138" t="s">
        <v>128</v>
      </c>
      <c r="BA10" s="174" t="s">
        <v>129</v>
      </c>
      <c r="BC10" s="13" t="s">
        <v>11</v>
      </c>
      <c r="BD10" s="13" t="s">
        <v>12</v>
      </c>
      <c r="BE10" s="13" t="s">
        <v>13</v>
      </c>
      <c r="BF10" s="13" t="s">
        <v>14</v>
      </c>
      <c r="BG10" s="13" t="s">
        <v>15</v>
      </c>
      <c r="BH10" s="13" t="s">
        <v>16</v>
      </c>
      <c r="BI10" s="13" t="s">
        <v>17</v>
      </c>
      <c r="BJ10" s="271"/>
      <c r="BK10" s="271"/>
      <c r="BL10" s="271"/>
      <c r="BM10" s="271"/>
      <c r="BN10" s="271"/>
      <c r="BO10" s="271"/>
      <c r="BP10" s="271"/>
      <c r="BQ10" s="271"/>
      <c r="BR10" s="271"/>
      <c r="BS10" s="136" t="s">
        <v>125</v>
      </c>
      <c r="BT10" s="137" t="s">
        <v>126</v>
      </c>
      <c r="BU10" s="138" t="s">
        <v>127</v>
      </c>
      <c r="BV10" s="138" t="s">
        <v>128</v>
      </c>
      <c r="BW10" s="174" t="s">
        <v>129</v>
      </c>
    </row>
    <row r="11" spans="2:75" ht="18" customHeight="1" x14ac:dyDescent="0.15">
      <c r="B11" s="14" t="s">
        <v>220</v>
      </c>
      <c r="C11" s="74">
        <v>1</v>
      </c>
      <c r="D11" s="15" t="s">
        <v>221</v>
      </c>
      <c r="E11" s="15">
        <v>1</v>
      </c>
      <c r="F11" s="15" t="s">
        <v>222</v>
      </c>
      <c r="G11" s="15">
        <v>1</v>
      </c>
      <c r="H11" s="224">
        <v>9600</v>
      </c>
      <c r="I11" s="76">
        <v>22000</v>
      </c>
      <c r="J11" s="76">
        <v>2000</v>
      </c>
      <c r="K11" s="76"/>
      <c r="L11" s="76"/>
      <c r="M11" s="76"/>
      <c r="N11" s="76"/>
      <c r="O11" s="76"/>
      <c r="P11" s="76"/>
      <c r="Q11" s="76"/>
      <c r="R11" s="76"/>
      <c r="S11" s="76"/>
      <c r="T11" s="76"/>
      <c r="U11" s="76"/>
      <c r="V11" s="76"/>
      <c r="W11" s="76"/>
      <c r="X11" s="209"/>
      <c r="Y11" s="76"/>
      <c r="Z11" s="76"/>
      <c r="AA11" s="76"/>
      <c r="AB11" s="76"/>
      <c r="AC11" s="76"/>
      <c r="AD11" s="219">
        <f>SUM(I11:AC11)</f>
        <v>24000</v>
      </c>
      <c r="AE11" s="216">
        <f t="shared" ref="AE11:AE20" si="0">ROUNDDOWN(H11*AD11/10,0)</f>
        <v>23040000</v>
      </c>
      <c r="AG11" s="76" t="str">
        <f>IF(I11-BC11&gt;0,"ｴﾗｰ","OK")</f>
        <v>OK</v>
      </c>
      <c r="AH11" s="76" t="str">
        <f t="shared" ref="AH11:AW22" si="1">IF(J11-BD11&gt;0,"ｴﾗｰ","OK")</f>
        <v>OK</v>
      </c>
      <c r="AI11" s="76" t="str">
        <f t="shared" si="1"/>
        <v>OK</v>
      </c>
      <c r="AJ11" s="76" t="str">
        <f t="shared" si="1"/>
        <v>OK</v>
      </c>
      <c r="AK11" s="76" t="str">
        <f t="shared" si="1"/>
        <v>OK</v>
      </c>
      <c r="AL11" s="76" t="str">
        <f t="shared" si="1"/>
        <v>OK</v>
      </c>
      <c r="AM11" s="76" t="str">
        <f t="shared" si="1"/>
        <v>OK</v>
      </c>
      <c r="AN11" s="76" t="str">
        <f t="shared" si="1"/>
        <v>OK</v>
      </c>
      <c r="AO11" s="76" t="str">
        <f t="shared" si="1"/>
        <v>OK</v>
      </c>
      <c r="AP11" s="76" t="str">
        <f t="shared" si="1"/>
        <v>OK</v>
      </c>
      <c r="AQ11" s="76" t="str">
        <f t="shared" si="1"/>
        <v>OK</v>
      </c>
      <c r="AR11" s="76" t="str">
        <f t="shared" si="1"/>
        <v>OK</v>
      </c>
      <c r="AS11" s="76" t="str">
        <f t="shared" si="1"/>
        <v>OK</v>
      </c>
      <c r="AT11" s="76" t="str">
        <f t="shared" si="1"/>
        <v>OK</v>
      </c>
      <c r="AU11" s="76" t="str">
        <f t="shared" si="1"/>
        <v>OK</v>
      </c>
      <c r="AV11" s="76" t="str">
        <f t="shared" si="1"/>
        <v>OK</v>
      </c>
      <c r="AW11" s="76" t="str">
        <f t="shared" si="1"/>
        <v>OK</v>
      </c>
      <c r="AX11" s="76" t="str">
        <f t="shared" ref="AX11:BA22" si="2">IF(Z11-BT11&gt;0,"ｴﾗｰ","OK")</f>
        <v>OK</v>
      </c>
      <c r="AY11" s="76" t="str">
        <f t="shared" si="2"/>
        <v>OK</v>
      </c>
      <c r="AZ11" s="76" t="str">
        <f t="shared" si="2"/>
        <v>OK</v>
      </c>
      <c r="BA11" s="80" t="str">
        <f t="shared" si="2"/>
        <v>OK</v>
      </c>
      <c r="BB11" s="7"/>
      <c r="BC11" s="76">
        <f t="shared" ref="BC11:BR20" si="3">ROUNDDOWN(I11,0)</f>
        <v>22000</v>
      </c>
      <c r="BD11" s="76">
        <f t="shared" si="3"/>
        <v>2000</v>
      </c>
      <c r="BE11" s="76">
        <f t="shared" si="3"/>
        <v>0</v>
      </c>
      <c r="BF11" s="76">
        <f t="shared" si="3"/>
        <v>0</v>
      </c>
      <c r="BG11" s="76">
        <f t="shared" si="3"/>
        <v>0</v>
      </c>
      <c r="BH11" s="76">
        <f t="shared" si="3"/>
        <v>0</v>
      </c>
      <c r="BI11" s="76">
        <f t="shared" si="3"/>
        <v>0</v>
      </c>
      <c r="BJ11" s="76">
        <f t="shared" si="3"/>
        <v>0</v>
      </c>
      <c r="BK11" s="76">
        <f t="shared" si="3"/>
        <v>0</v>
      </c>
      <c r="BL11" s="76">
        <f t="shared" si="3"/>
        <v>0</v>
      </c>
      <c r="BM11" s="76">
        <f t="shared" si="3"/>
        <v>0</v>
      </c>
      <c r="BN11" s="76">
        <f t="shared" si="3"/>
        <v>0</v>
      </c>
      <c r="BO11" s="76">
        <f t="shared" si="3"/>
        <v>0</v>
      </c>
      <c r="BP11" s="76">
        <f t="shared" si="3"/>
        <v>0</v>
      </c>
      <c r="BQ11" s="76">
        <f t="shared" si="3"/>
        <v>0</v>
      </c>
      <c r="BR11" s="76">
        <f t="shared" si="3"/>
        <v>0</v>
      </c>
      <c r="BS11" s="76">
        <f t="shared" ref="BS11:BW20" si="4">ROUNDDOWN(Y11,0)</f>
        <v>0</v>
      </c>
      <c r="BT11" s="76">
        <f t="shared" si="4"/>
        <v>0</v>
      </c>
      <c r="BU11" s="76">
        <f t="shared" si="4"/>
        <v>0</v>
      </c>
      <c r="BV11" s="76">
        <f t="shared" si="4"/>
        <v>0</v>
      </c>
      <c r="BW11" s="80">
        <f t="shared" si="4"/>
        <v>0</v>
      </c>
    </row>
    <row r="12" spans="2:75" ht="18" customHeight="1" x14ac:dyDescent="0.15">
      <c r="B12" s="16" t="s">
        <v>220</v>
      </c>
      <c r="C12" s="75">
        <v>2</v>
      </c>
      <c r="D12" s="17" t="s">
        <v>289</v>
      </c>
      <c r="E12" s="17">
        <v>2</v>
      </c>
      <c r="F12" s="17" t="s">
        <v>222</v>
      </c>
      <c r="G12" s="17">
        <v>1</v>
      </c>
      <c r="H12" s="225">
        <v>5000</v>
      </c>
      <c r="I12" s="77"/>
      <c r="J12" s="77"/>
      <c r="K12" s="77"/>
      <c r="L12" s="77"/>
      <c r="M12" s="77"/>
      <c r="N12" s="77"/>
      <c r="O12" s="77">
        <f>1290-70</f>
        <v>1220</v>
      </c>
      <c r="P12" s="77"/>
      <c r="Q12" s="77"/>
      <c r="R12" s="77"/>
      <c r="S12" s="77"/>
      <c r="T12" s="77"/>
      <c r="U12" s="77"/>
      <c r="V12" s="77"/>
      <c r="W12" s="77"/>
      <c r="X12" s="210"/>
      <c r="Y12" s="77"/>
      <c r="Z12" s="77"/>
      <c r="AA12" s="77"/>
      <c r="AB12" s="77"/>
      <c r="AC12" s="77"/>
      <c r="AD12" s="220">
        <f t="shared" ref="AD12:AD20" si="5">SUM(I12:AC12)</f>
        <v>1220</v>
      </c>
      <c r="AE12" s="217">
        <f t="shared" si="0"/>
        <v>610000</v>
      </c>
      <c r="AG12" s="77" t="str">
        <f t="shared" ref="AG12:AG22" si="6">IF(I12-BC12&gt;0,"ｴﾗｰ","OK")</f>
        <v>OK</v>
      </c>
      <c r="AH12" s="77" t="str">
        <f t="shared" si="1"/>
        <v>OK</v>
      </c>
      <c r="AI12" s="77" t="str">
        <f t="shared" si="1"/>
        <v>OK</v>
      </c>
      <c r="AJ12" s="77" t="str">
        <f t="shared" si="1"/>
        <v>OK</v>
      </c>
      <c r="AK12" s="77" t="str">
        <f t="shared" si="1"/>
        <v>OK</v>
      </c>
      <c r="AL12" s="77" t="str">
        <f t="shared" si="1"/>
        <v>OK</v>
      </c>
      <c r="AM12" s="77" t="str">
        <f t="shared" si="1"/>
        <v>OK</v>
      </c>
      <c r="AN12" s="77" t="str">
        <f t="shared" si="1"/>
        <v>OK</v>
      </c>
      <c r="AO12" s="77" t="str">
        <f t="shared" si="1"/>
        <v>OK</v>
      </c>
      <c r="AP12" s="77" t="str">
        <f t="shared" si="1"/>
        <v>OK</v>
      </c>
      <c r="AQ12" s="77" t="str">
        <f t="shared" si="1"/>
        <v>OK</v>
      </c>
      <c r="AR12" s="77" t="str">
        <f t="shared" si="1"/>
        <v>OK</v>
      </c>
      <c r="AS12" s="77" t="str">
        <f t="shared" si="1"/>
        <v>OK</v>
      </c>
      <c r="AT12" s="77" t="str">
        <f t="shared" si="1"/>
        <v>OK</v>
      </c>
      <c r="AU12" s="77" t="str">
        <f t="shared" si="1"/>
        <v>OK</v>
      </c>
      <c r="AV12" s="77" t="str">
        <f t="shared" si="1"/>
        <v>OK</v>
      </c>
      <c r="AW12" s="77" t="str">
        <f t="shared" si="1"/>
        <v>OK</v>
      </c>
      <c r="AX12" s="77" t="str">
        <f t="shared" si="2"/>
        <v>OK</v>
      </c>
      <c r="AY12" s="77" t="str">
        <f t="shared" si="2"/>
        <v>OK</v>
      </c>
      <c r="AZ12" s="77" t="str">
        <f t="shared" si="2"/>
        <v>OK</v>
      </c>
      <c r="BA12" s="122" t="str">
        <f t="shared" si="2"/>
        <v>OK</v>
      </c>
      <c r="BB12" s="7"/>
      <c r="BC12" s="77">
        <f t="shared" si="3"/>
        <v>0</v>
      </c>
      <c r="BD12" s="77">
        <f t="shared" si="3"/>
        <v>0</v>
      </c>
      <c r="BE12" s="77">
        <f t="shared" si="3"/>
        <v>0</v>
      </c>
      <c r="BF12" s="77">
        <f t="shared" si="3"/>
        <v>0</v>
      </c>
      <c r="BG12" s="77">
        <f t="shared" si="3"/>
        <v>0</v>
      </c>
      <c r="BH12" s="77">
        <f t="shared" si="3"/>
        <v>0</v>
      </c>
      <c r="BI12" s="77">
        <f t="shared" si="3"/>
        <v>1220</v>
      </c>
      <c r="BJ12" s="77">
        <f t="shared" si="3"/>
        <v>0</v>
      </c>
      <c r="BK12" s="77">
        <f t="shared" si="3"/>
        <v>0</v>
      </c>
      <c r="BL12" s="77">
        <f t="shared" si="3"/>
        <v>0</v>
      </c>
      <c r="BM12" s="77">
        <f t="shared" si="3"/>
        <v>0</v>
      </c>
      <c r="BN12" s="77">
        <f t="shared" si="3"/>
        <v>0</v>
      </c>
      <c r="BO12" s="77">
        <f t="shared" si="3"/>
        <v>0</v>
      </c>
      <c r="BP12" s="77">
        <f t="shared" si="3"/>
        <v>0</v>
      </c>
      <c r="BQ12" s="77">
        <f t="shared" si="3"/>
        <v>0</v>
      </c>
      <c r="BR12" s="77">
        <f t="shared" si="3"/>
        <v>0</v>
      </c>
      <c r="BS12" s="77">
        <f t="shared" si="4"/>
        <v>0</v>
      </c>
      <c r="BT12" s="77">
        <f t="shared" si="4"/>
        <v>0</v>
      </c>
      <c r="BU12" s="77">
        <f t="shared" si="4"/>
        <v>0</v>
      </c>
      <c r="BV12" s="77">
        <f t="shared" si="4"/>
        <v>0</v>
      </c>
      <c r="BW12" s="122">
        <f t="shared" si="4"/>
        <v>0</v>
      </c>
    </row>
    <row r="13" spans="2:75" ht="18" customHeight="1" x14ac:dyDescent="0.15">
      <c r="B13" s="16"/>
      <c r="C13" s="75"/>
      <c r="D13" s="17"/>
      <c r="E13" s="17"/>
      <c r="F13" s="17"/>
      <c r="G13" s="17"/>
      <c r="H13" s="225"/>
      <c r="I13" s="77"/>
      <c r="J13" s="77"/>
      <c r="K13" s="77"/>
      <c r="L13" s="77"/>
      <c r="M13" s="77"/>
      <c r="N13" s="77"/>
      <c r="O13" s="77"/>
      <c r="P13" s="77"/>
      <c r="Q13" s="77"/>
      <c r="R13" s="77"/>
      <c r="S13" s="77"/>
      <c r="T13" s="77"/>
      <c r="U13" s="77"/>
      <c r="V13" s="77"/>
      <c r="W13" s="77"/>
      <c r="X13" s="210"/>
      <c r="Y13" s="77"/>
      <c r="Z13" s="77"/>
      <c r="AA13" s="77"/>
      <c r="AB13" s="77"/>
      <c r="AC13" s="77"/>
      <c r="AD13" s="220">
        <f t="shared" si="5"/>
        <v>0</v>
      </c>
      <c r="AE13" s="217">
        <f t="shared" si="0"/>
        <v>0</v>
      </c>
      <c r="AG13" s="77" t="str">
        <f t="shared" si="6"/>
        <v>OK</v>
      </c>
      <c r="AH13" s="77" t="str">
        <f t="shared" si="1"/>
        <v>OK</v>
      </c>
      <c r="AI13" s="77" t="str">
        <f t="shared" si="1"/>
        <v>OK</v>
      </c>
      <c r="AJ13" s="77" t="str">
        <f t="shared" si="1"/>
        <v>OK</v>
      </c>
      <c r="AK13" s="77" t="str">
        <f t="shared" si="1"/>
        <v>OK</v>
      </c>
      <c r="AL13" s="77" t="str">
        <f t="shared" si="1"/>
        <v>OK</v>
      </c>
      <c r="AM13" s="77" t="str">
        <f t="shared" si="1"/>
        <v>OK</v>
      </c>
      <c r="AN13" s="77" t="str">
        <f t="shared" si="1"/>
        <v>OK</v>
      </c>
      <c r="AO13" s="77" t="str">
        <f t="shared" si="1"/>
        <v>OK</v>
      </c>
      <c r="AP13" s="77" t="str">
        <f t="shared" si="1"/>
        <v>OK</v>
      </c>
      <c r="AQ13" s="77" t="str">
        <f t="shared" si="1"/>
        <v>OK</v>
      </c>
      <c r="AR13" s="77" t="str">
        <f t="shared" si="1"/>
        <v>OK</v>
      </c>
      <c r="AS13" s="77" t="str">
        <f t="shared" si="1"/>
        <v>OK</v>
      </c>
      <c r="AT13" s="77" t="str">
        <f t="shared" si="1"/>
        <v>OK</v>
      </c>
      <c r="AU13" s="77" t="str">
        <f t="shared" si="1"/>
        <v>OK</v>
      </c>
      <c r="AV13" s="77" t="str">
        <f t="shared" si="1"/>
        <v>OK</v>
      </c>
      <c r="AW13" s="77" t="str">
        <f t="shared" si="1"/>
        <v>OK</v>
      </c>
      <c r="AX13" s="77" t="str">
        <f t="shared" si="2"/>
        <v>OK</v>
      </c>
      <c r="AY13" s="77" t="str">
        <f t="shared" si="2"/>
        <v>OK</v>
      </c>
      <c r="AZ13" s="77" t="str">
        <f t="shared" si="2"/>
        <v>OK</v>
      </c>
      <c r="BA13" s="122" t="str">
        <f t="shared" si="2"/>
        <v>OK</v>
      </c>
      <c r="BB13" s="7"/>
      <c r="BC13" s="77">
        <f t="shared" si="3"/>
        <v>0</v>
      </c>
      <c r="BD13" s="77">
        <f t="shared" si="3"/>
        <v>0</v>
      </c>
      <c r="BE13" s="77">
        <f t="shared" si="3"/>
        <v>0</v>
      </c>
      <c r="BF13" s="77">
        <f t="shared" si="3"/>
        <v>0</v>
      </c>
      <c r="BG13" s="77">
        <f t="shared" si="3"/>
        <v>0</v>
      </c>
      <c r="BH13" s="77">
        <f t="shared" si="3"/>
        <v>0</v>
      </c>
      <c r="BI13" s="77">
        <f t="shared" si="3"/>
        <v>0</v>
      </c>
      <c r="BJ13" s="77">
        <f t="shared" si="3"/>
        <v>0</v>
      </c>
      <c r="BK13" s="77">
        <f t="shared" si="3"/>
        <v>0</v>
      </c>
      <c r="BL13" s="77">
        <f t="shared" si="3"/>
        <v>0</v>
      </c>
      <c r="BM13" s="77">
        <f t="shared" si="3"/>
        <v>0</v>
      </c>
      <c r="BN13" s="77">
        <f t="shared" si="3"/>
        <v>0</v>
      </c>
      <c r="BO13" s="77">
        <f t="shared" si="3"/>
        <v>0</v>
      </c>
      <c r="BP13" s="77">
        <f t="shared" si="3"/>
        <v>0</v>
      </c>
      <c r="BQ13" s="77">
        <f t="shared" si="3"/>
        <v>0</v>
      </c>
      <c r="BR13" s="77">
        <f t="shared" si="3"/>
        <v>0</v>
      </c>
      <c r="BS13" s="77">
        <f t="shared" si="4"/>
        <v>0</v>
      </c>
      <c r="BT13" s="77">
        <f t="shared" si="4"/>
        <v>0</v>
      </c>
      <c r="BU13" s="77">
        <f t="shared" si="4"/>
        <v>0</v>
      </c>
      <c r="BV13" s="77">
        <f t="shared" si="4"/>
        <v>0</v>
      </c>
      <c r="BW13" s="122">
        <f t="shared" si="4"/>
        <v>0</v>
      </c>
    </row>
    <row r="14" spans="2:75" ht="18" customHeight="1" x14ac:dyDescent="0.15">
      <c r="B14" s="16"/>
      <c r="C14" s="75"/>
      <c r="D14" s="17"/>
      <c r="E14" s="17"/>
      <c r="F14" s="17"/>
      <c r="G14" s="17"/>
      <c r="H14" s="225"/>
      <c r="I14" s="77"/>
      <c r="J14" s="77"/>
      <c r="K14" s="77"/>
      <c r="L14" s="77"/>
      <c r="M14" s="77"/>
      <c r="N14" s="77"/>
      <c r="O14" s="77"/>
      <c r="P14" s="77"/>
      <c r="Q14" s="77"/>
      <c r="R14" s="77"/>
      <c r="S14" s="77"/>
      <c r="T14" s="77"/>
      <c r="U14" s="77"/>
      <c r="V14" s="77"/>
      <c r="W14" s="77"/>
      <c r="X14" s="210"/>
      <c r="Y14" s="77"/>
      <c r="Z14" s="77"/>
      <c r="AA14" s="77"/>
      <c r="AB14" s="77"/>
      <c r="AC14" s="77"/>
      <c r="AD14" s="220">
        <f t="shared" si="5"/>
        <v>0</v>
      </c>
      <c r="AE14" s="217">
        <f t="shared" si="0"/>
        <v>0</v>
      </c>
      <c r="AG14" s="77" t="str">
        <f t="shared" si="6"/>
        <v>OK</v>
      </c>
      <c r="AH14" s="77" t="str">
        <f t="shared" si="1"/>
        <v>OK</v>
      </c>
      <c r="AI14" s="77" t="str">
        <f t="shared" si="1"/>
        <v>OK</v>
      </c>
      <c r="AJ14" s="77" t="str">
        <f t="shared" si="1"/>
        <v>OK</v>
      </c>
      <c r="AK14" s="77" t="str">
        <f t="shared" si="1"/>
        <v>OK</v>
      </c>
      <c r="AL14" s="77" t="str">
        <f t="shared" si="1"/>
        <v>OK</v>
      </c>
      <c r="AM14" s="77" t="str">
        <f t="shared" si="1"/>
        <v>OK</v>
      </c>
      <c r="AN14" s="77" t="str">
        <f t="shared" si="1"/>
        <v>OK</v>
      </c>
      <c r="AO14" s="77" t="str">
        <f t="shared" si="1"/>
        <v>OK</v>
      </c>
      <c r="AP14" s="77" t="str">
        <f t="shared" si="1"/>
        <v>OK</v>
      </c>
      <c r="AQ14" s="77" t="str">
        <f t="shared" si="1"/>
        <v>OK</v>
      </c>
      <c r="AR14" s="77" t="str">
        <f t="shared" si="1"/>
        <v>OK</v>
      </c>
      <c r="AS14" s="77" t="str">
        <f t="shared" si="1"/>
        <v>OK</v>
      </c>
      <c r="AT14" s="77" t="str">
        <f t="shared" si="1"/>
        <v>OK</v>
      </c>
      <c r="AU14" s="77" t="str">
        <f t="shared" si="1"/>
        <v>OK</v>
      </c>
      <c r="AV14" s="77" t="str">
        <f t="shared" si="1"/>
        <v>OK</v>
      </c>
      <c r="AW14" s="77" t="str">
        <f t="shared" si="1"/>
        <v>OK</v>
      </c>
      <c r="AX14" s="77" t="str">
        <f t="shared" si="2"/>
        <v>OK</v>
      </c>
      <c r="AY14" s="77" t="str">
        <f t="shared" si="2"/>
        <v>OK</v>
      </c>
      <c r="AZ14" s="77" t="str">
        <f t="shared" si="2"/>
        <v>OK</v>
      </c>
      <c r="BA14" s="122" t="str">
        <f t="shared" si="2"/>
        <v>OK</v>
      </c>
      <c r="BB14" s="7"/>
      <c r="BC14" s="77">
        <f t="shared" si="3"/>
        <v>0</v>
      </c>
      <c r="BD14" s="77">
        <f t="shared" si="3"/>
        <v>0</v>
      </c>
      <c r="BE14" s="77">
        <f t="shared" si="3"/>
        <v>0</v>
      </c>
      <c r="BF14" s="77">
        <f t="shared" si="3"/>
        <v>0</v>
      </c>
      <c r="BG14" s="77">
        <f t="shared" si="3"/>
        <v>0</v>
      </c>
      <c r="BH14" s="77">
        <f t="shared" si="3"/>
        <v>0</v>
      </c>
      <c r="BI14" s="77">
        <f t="shared" si="3"/>
        <v>0</v>
      </c>
      <c r="BJ14" s="77">
        <f t="shared" si="3"/>
        <v>0</v>
      </c>
      <c r="BK14" s="77">
        <f t="shared" si="3"/>
        <v>0</v>
      </c>
      <c r="BL14" s="77">
        <f t="shared" si="3"/>
        <v>0</v>
      </c>
      <c r="BM14" s="77">
        <f t="shared" si="3"/>
        <v>0</v>
      </c>
      <c r="BN14" s="77">
        <f t="shared" si="3"/>
        <v>0</v>
      </c>
      <c r="BO14" s="77">
        <f t="shared" si="3"/>
        <v>0</v>
      </c>
      <c r="BP14" s="77">
        <f t="shared" si="3"/>
        <v>0</v>
      </c>
      <c r="BQ14" s="77">
        <f t="shared" si="3"/>
        <v>0</v>
      </c>
      <c r="BR14" s="77">
        <f t="shared" si="3"/>
        <v>0</v>
      </c>
      <c r="BS14" s="77">
        <f t="shared" si="4"/>
        <v>0</v>
      </c>
      <c r="BT14" s="77">
        <f t="shared" si="4"/>
        <v>0</v>
      </c>
      <c r="BU14" s="77">
        <f t="shared" si="4"/>
        <v>0</v>
      </c>
      <c r="BV14" s="77">
        <f t="shared" si="4"/>
        <v>0</v>
      </c>
      <c r="BW14" s="122">
        <f t="shared" si="4"/>
        <v>0</v>
      </c>
    </row>
    <row r="15" spans="2:75" ht="18" customHeight="1" x14ac:dyDescent="0.15">
      <c r="B15" s="16"/>
      <c r="C15" s="75"/>
      <c r="D15" s="17"/>
      <c r="E15" s="17"/>
      <c r="F15" s="17"/>
      <c r="G15" s="17"/>
      <c r="H15" s="225"/>
      <c r="I15" s="77"/>
      <c r="J15" s="77"/>
      <c r="K15" s="77"/>
      <c r="L15" s="77"/>
      <c r="M15" s="77"/>
      <c r="N15" s="77"/>
      <c r="O15" s="77"/>
      <c r="P15" s="77"/>
      <c r="Q15" s="77"/>
      <c r="R15" s="77"/>
      <c r="S15" s="77"/>
      <c r="T15" s="77"/>
      <c r="U15" s="77"/>
      <c r="V15" s="77"/>
      <c r="W15" s="77"/>
      <c r="X15" s="210"/>
      <c r="Y15" s="77"/>
      <c r="Z15" s="77"/>
      <c r="AA15" s="77"/>
      <c r="AB15" s="77"/>
      <c r="AC15" s="77"/>
      <c r="AD15" s="220">
        <f t="shared" si="5"/>
        <v>0</v>
      </c>
      <c r="AE15" s="217">
        <f t="shared" si="0"/>
        <v>0</v>
      </c>
      <c r="AG15" s="77" t="str">
        <f t="shared" si="6"/>
        <v>OK</v>
      </c>
      <c r="AH15" s="77" t="str">
        <f t="shared" si="1"/>
        <v>OK</v>
      </c>
      <c r="AI15" s="77" t="str">
        <f t="shared" si="1"/>
        <v>OK</v>
      </c>
      <c r="AJ15" s="77" t="str">
        <f t="shared" si="1"/>
        <v>OK</v>
      </c>
      <c r="AK15" s="77" t="str">
        <f t="shared" si="1"/>
        <v>OK</v>
      </c>
      <c r="AL15" s="77" t="str">
        <f t="shared" si="1"/>
        <v>OK</v>
      </c>
      <c r="AM15" s="77" t="str">
        <f t="shared" si="1"/>
        <v>OK</v>
      </c>
      <c r="AN15" s="77" t="str">
        <f t="shared" si="1"/>
        <v>OK</v>
      </c>
      <c r="AO15" s="77" t="str">
        <f t="shared" si="1"/>
        <v>OK</v>
      </c>
      <c r="AP15" s="77" t="str">
        <f t="shared" si="1"/>
        <v>OK</v>
      </c>
      <c r="AQ15" s="77" t="str">
        <f t="shared" si="1"/>
        <v>OK</v>
      </c>
      <c r="AR15" s="77" t="str">
        <f t="shared" si="1"/>
        <v>OK</v>
      </c>
      <c r="AS15" s="77" t="str">
        <f t="shared" si="1"/>
        <v>OK</v>
      </c>
      <c r="AT15" s="77" t="str">
        <f t="shared" si="1"/>
        <v>OK</v>
      </c>
      <c r="AU15" s="77" t="str">
        <f t="shared" si="1"/>
        <v>OK</v>
      </c>
      <c r="AV15" s="77" t="str">
        <f t="shared" si="1"/>
        <v>OK</v>
      </c>
      <c r="AW15" s="77" t="str">
        <f t="shared" si="1"/>
        <v>OK</v>
      </c>
      <c r="AX15" s="77" t="str">
        <f t="shared" si="2"/>
        <v>OK</v>
      </c>
      <c r="AY15" s="77" t="str">
        <f t="shared" si="2"/>
        <v>OK</v>
      </c>
      <c r="AZ15" s="77" t="str">
        <f t="shared" si="2"/>
        <v>OK</v>
      </c>
      <c r="BA15" s="122" t="str">
        <f t="shared" si="2"/>
        <v>OK</v>
      </c>
      <c r="BB15" s="7"/>
      <c r="BC15" s="77">
        <f t="shared" si="3"/>
        <v>0</v>
      </c>
      <c r="BD15" s="77">
        <f t="shared" si="3"/>
        <v>0</v>
      </c>
      <c r="BE15" s="77">
        <f t="shared" si="3"/>
        <v>0</v>
      </c>
      <c r="BF15" s="77">
        <f t="shared" si="3"/>
        <v>0</v>
      </c>
      <c r="BG15" s="77">
        <f t="shared" si="3"/>
        <v>0</v>
      </c>
      <c r="BH15" s="77">
        <f t="shared" si="3"/>
        <v>0</v>
      </c>
      <c r="BI15" s="77">
        <f t="shared" si="3"/>
        <v>0</v>
      </c>
      <c r="BJ15" s="77">
        <f t="shared" si="3"/>
        <v>0</v>
      </c>
      <c r="BK15" s="77">
        <f t="shared" si="3"/>
        <v>0</v>
      </c>
      <c r="BL15" s="77">
        <f t="shared" si="3"/>
        <v>0</v>
      </c>
      <c r="BM15" s="77">
        <f t="shared" si="3"/>
        <v>0</v>
      </c>
      <c r="BN15" s="77">
        <f t="shared" si="3"/>
        <v>0</v>
      </c>
      <c r="BO15" s="77">
        <f t="shared" si="3"/>
        <v>0</v>
      </c>
      <c r="BP15" s="77">
        <f t="shared" si="3"/>
        <v>0</v>
      </c>
      <c r="BQ15" s="77">
        <f t="shared" si="3"/>
        <v>0</v>
      </c>
      <c r="BR15" s="77">
        <f t="shared" si="3"/>
        <v>0</v>
      </c>
      <c r="BS15" s="77">
        <f t="shared" si="4"/>
        <v>0</v>
      </c>
      <c r="BT15" s="77">
        <f t="shared" si="4"/>
        <v>0</v>
      </c>
      <c r="BU15" s="77">
        <f t="shared" si="4"/>
        <v>0</v>
      </c>
      <c r="BV15" s="77">
        <f t="shared" si="4"/>
        <v>0</v>
      </c>
      <c r="BW15" s="122">
        <f t="shared" si="4"/>
        <v>0</v>
      </c>
    </row>
    <row r="16" spans="2:75" ht="18" customHeight="1" x14ac:dyDescent="0.15">
      <c r="B16" s="16"/>
      <c r="C16" s="75"/>
      <c r="D16" s="17"/>
      <c r="E16" s="17"/>
      <c r="F16" s="17"/>
      <c r="G16" s="17"/>
      <c r="H16" s="225"/>
      <c r="I16" s="77"/>
      <c r="J16" s="77"/>
      <c r="K16" s="77"/>
      <c r="L16" s="77"/>
      <c r="M16" s="77"/>
      <c r="N16" s="77"/>
      <c r="O16" s="77"/>
      <c r="P16" s="77"/>
      <c r="Q16" s="77"/>
      <c r="R16" s="77"/>
      <c r="S16" s="77"/>
      <c r="T16" s="77"/>
      <c r="U16" s="77"/>
      <c r="V16" s="77"/>
      <c r="W16" s="77"/>
      <c r="X16" s="210"/>
      <c r="Y16" s="77"/>
      <c r="Z16" s="77"/>
      <c r="AA16" s="77"/>
      <c r="AB16" s="77"/>
      <c r="AC16" s="77"/>
      <c r="AD16" s="220">
        <f t="shared" si="5"/>
        <v>0</v>
      </c>
      <c r="AE16" s="217">
        <f t="shared" si="0"/>
        <v>0</v>
      </c>
      <c r="AG16" s="77" t="str">
        <f t="shared" si="6"/>
        <v>OK</v>
      </c>
      <c r="AH16" s="77" t="str">
        <f t="shared" si="1"/>
        <v>OK</v>
      </c>
      <c r="AI16" s="77" t="str">
        <f t="shared" si="1"/>
        <v>OK</v>
      </c>
      <c r="AJ16" s="77" t="str">
        <f t="shared" si="1"/>
        <v>OK</v>
      </c>
      <c r="AK16" s="77" t="str">
        <f t="shared" si="1"/>
        <v>OK</v>
      </c>
      <c r="AL16" s="77" t="str">
        <f t="shared" si="1"/>
        <v>OK</v>
      </c>
      <c r="AM16" s="77" t="str">
        <f t="shared" si="1"/>
        <v>OK</v>
      </c>
      <c r="AN16" s="77" t="str">
        <f t="shared" si="1"/>
        <v>OK</v>
      </c>
      <c r="AO16" s="77" t="str">
        <f t="shared" si="1"/>
        <v>OK</v>
      </c>
      <c r="AP16" s="77" t="str">
        <f t="shared" si="1"/>
        <v>OK</v>
      </c>
      <c r="AQ16" s="77" t="str">
        <f t="shared" si="1"/>
        <v>OK</v>
      </c>
      <c r="AR16" s="77" t="str">
        <f t="shared" si="1"/>
        <v>OK</v>
      </c>
      <c r="AS16" s="77" t="str">
        <f t="shared" si="1"/>
        <v>OK</v>
      </c>
      <c r="AT16" s="77" t="str">
        <f t="shared" si="1"/>
        <v>OK</v>
      </c>
      <c r="AU16" s="77" t="str">
        <f t="shared" si="1"/>
        <v>OK</v>
      </c>
      <c r="AV16" s="77" t="str">
        <f t="shared" si="1"/>
        <v>OK</v>
      </c>
      <c r="AW16" s="77" t="str">
        <f t="shared" si="1"/>
        <v>OK</v>
      </c>
      <c r="AX16" s="77" t="str">
        <f t="shared" si="2"/>
        <v>OK</v>
      </c>
      <c r="AY16" s="77" t="str">
        <f t="shared" si="2"/>
        <v>OK</v>
      </c>
      <c r="AZ16" s="77" t="str">
        <f t="shared" si="2"/>
        <v>OK</v>
      </c>
      <c r="BA16" s="122" t="str">
        <f t="shared" si="2"/>
        <v>OK</v>
      </c>
      <c r="BB16" s="7"/>
      <c r="BC16" s="77">
        <f t="shared" si="3"/>
        <v>0</v>
      </c>
      <c r="BD16" s="77">
        <f t="shared" si="3"/>
        <v>0</v>
      </c>
      <c r="BE16" s="77">
        <f t="shared" si="3"/>
        <v>0</v>
      </c>
      <c r="BF16" s="77">
        <f t="shared" si="3"/>
        <v>0</v>
      </c>
      <c r="BG16" s="77">
        <f t="shared" si="3"/>
        <v>0</v>
      </c>
      <c r="BH16" s="77">
        <f t="shared" si="3"/>
        <v>0</v>
      </c>
      <c r="BI16" s="77">
        <f t="shared" si="3"/>
        <v>0</v>
      </c>
      <c r="BJ16" s="77">
        <f t="shared" si="3"/>
        <v>0</v>
      </c>
      <c r="BK16" s="77">
        <f t="shared" si="3"/>
        <v>0</v>
      </c>
      <c r="BL16" s="77">
        <f t="shared" si="3"/>
        <v>0</v>
      </c>
      <c r="BM16" s="77">
        <f t="shared" si="3"/>
        <v>0</v>
      </c>
      <c r="BN16" s="77">
        <f t="shared" si="3"/>
        <v>0</v>
      </c>
      <c r="BO16" s="77">
        <f t="shared" si="3"/>
        <v>0</v>
      </c>
      <c r="BP16" s="77">
        <f t="shared" si="3"/>
        <v>0</v>
      </c>
      <c r="BQ16" s="77">
        <f t="shared" si="3"/>
        <v>0</v>
      </c>
      <c r="BR16" s="77">
        <f t="shared" si="3"/>
        <v>0</v>
      </c>
      <c r="BS16" s="77">
        <f t="shared" si="4"/>
        <v>0</v>
      </c>
      <c r="BT16" s="77">
        <f t="shared" si="4"/>
        <v>0</v>
      </c>
      <c r="BU16" s="77">
        <f t="shared" si="4"/>
        <v>0</v>
      </c>
      <c r="BV16" s="77">
        <f t="shared" si="4"/>
        <v>0</v>
      </c>
      <c r="BW16" s="122">
        <f t="shared" si="4"/>
        <v>0</v>
      </c>
    </row>
    <row r="17" spans="2:75" ht="18" customHeight="1" x14ac:dyDescent="0.15">
      <c r="B17" s="16"/>
      <c r="C17" s="75"/>
      <c r="D17" s="17"/>
      <c r="E17" s="17"/>
      <c r="F17" s="17"/>
      <c r="G17" s="17"/>
      <c r="H17" s="225"/>
      <c r="I17" s="77"/>
      <c r="J17" s="77"/>
      <c r="K17" s="77"/>
      <c r="L17" s="77"/>
      <c r="M17" s="77"/>
      <c r="N17" s="77"/>
      <c r="O17" s="77"/>
      <c r="P17" s="77"/>
      <c r="Q17" s="77"/>
      <c r="R17" s="77"/>
      <c r="S17" s="77"/>
      <c r="T17" s="77"/>
      <c r="U17" s="77"/>
      <c r="V17" s="77"/>
      <c r="W17" s="77"/>
      <c r="X17" s="210"/>
      <c r="Y17" s="77"/>
      <c r="Z17" s="77"/>
      <c r="AA17" s="77"/>
      <c r="AB17" s="77"/>
      <c r="AC17" s="77"/>
      <c r="AD17" s="220">
        <f t="shared" si="5"/>
        <v>0</v>
      </c>
      <c r="AE17" s="217">
        <f t="shared" si="0"/>
        <v>0</v>
      </c>
      <c r="AG17" s="77" t="str">
        <f t="shared" si="6"/>
        <v>OK</v>
      </c>
      <c r="AH17" s="77" t="str">
        <f t="shared" si="1"/>
        <v>OK</v>
      </c>
      <c r="AI17" s="77" t="str">
        <f t="shared" si="1"/>
        <v>OK</v>
      </c>
      <c r="AJ17" s="77" t="str">
        <f t="shared" si="1"/>
        <v>OK</v>
      </c>
      <c r="AK17" s="77" t="str">
        <f t="shared" si="1"/>
        <v>OK</v>
      </c>
      <c r="AL17" s="77" t="str">
        <f t="shared" si="1"/>
        <v>OK</v>
      </c>
      <c r="AM17" s="77" t="str">
        <f t="shared" si="1"/>
        <v>OK</v>
      </c>
      <c r="AN17" s="77" t="str">
        <f t="shared" si="1"/>
        <v>OK</v>
      </c>
      <c r="AO17" s="77" t="str">
        <f t="shared" si="1"/>
        <v>OK</v>
      </c>
      <c r="AP17" s="77" t="str">
        <f t="shared" si="1"/>
        <v>OK</v>
      </c>
      <c r="AQ17" s="77" t="str">
        <f t="shared" si="1"/>
        <v>OK</v>
      </c>
      <c r="AR17" s="77" t="str">
        <f t="shared" si="1"/>
        <v>OK</v>
      </c>
      <c r="AS17" s="77" t="str">
        <f t="shared" si="1"/>
        <v>OK</v>
      </c>
      <c r="AT17" s="77" t="str">
        <f t="shared" si="1"/>
        <v>OK</v>
      </c>
      <c r="AU17" s="77" t="str">
        <f t="shared" si="1"/>
        <v>OK</v>
      </c>
      <c r="AV17" s="77" t="str">
        <f t="shared" si="1"/>
        <v>OK</v>
      </c>
      <c r="AW17" s="77" t="str">
        <f t="shared" si="1"/>
        <v>OK</v>
      </c>
      <c r="AX17" s="77" t="str">
        <f t="shared" si="2"/>
        <v>OK</v>
      </c>
      <c r="AY17" s="77" t="str">
        <f t="shared" si="2"/>
        <v>OK</v>
      </c>
      <c r="AZ17" s="77" t="str">
        <f t="shared" si="2"/>
        <v>OK</v>
      </c>
      <c r="BA17" s="122" t="str">
        <f t="shared" si="2"/>
        <v>OK</v>
      </c>
      <c r="BB17" s="7"/>
      <c r="BC17" s="77">
        <f t="shared" si="3"/>
        <v>0</v>
      </c>
      <c r="BD17" s="77">
        <f t="shared" si="3"/>
        <v>0</v>
      </c>
      <c r="BE17" s="77">
        <f t="shared" si="3"/>
        <v>0</v>
      </c>
      <c r="BF17" s="77">
        <f t="shared" si="3"/>
        <v>0</v>
      </c>
      <c r="BG17" s="77">
        <f t="shared" si="3"/>
        <v>0</v>
      </c>
      <c r="BH17" s="77">
        <f t="shared" si="3"/>
        <v>0</v>
      </c>
      <c r="BI17" s="77">
        <f t="shared" si="3"/>
        <v>0</v>
      </c>
      <c r="BJ17" s="77">
        <f t="shared" si="3"/>
        <v>0</v>
      </c>
      <c r="BK17" s="77">
        <f t="shared" si="3"/>
        <v>0</v>
      </c>
      <c r="BL17" s="77">
        <f t="shared" si="3"/>
        <v>0</v>
      </c>
      <c r="BM17" s="77">
        <f t="shared" si="3"/>
        <v>0</v>
      </c>
      <c r="BN17" s="77">
        <f t="shared" si="3"/>
        <v>0</v>
      </c>
      <c r="BO17" s="77">
        <f t="shared" si="3"/>
        <v>0</v>
      </c>
      <c r="BP17" s="77">
        <f t="shared" si="3"/>
        <v>0</v>
      </c>
      <c r="BQ17" s="77">
        <f t="shared" si="3"/>
        <v>0</v>
      </c>
      <c r="BR17" s="77">
        <f t="shared" si="3"/>
        <v>0</v>
      </c>
      <c r="BS17" s="77">
        <f t="shared" si="4"/>
        <v>0</v>
      </c>
      <c r="BT17" s="77">
        <f t="shared" si="4"/>
        <v>0</v>
      </c>
      <c r="BU17" s="77">
        <f t="shared" si="4"/>
        <v>0</v>
      </c>
      <c r="BV17" s="77">
        <f t="shared" si="4"/>
        <v>0</v>
      </c>
      <c r="BW17" s="122">
        <f t="shared" si="4"/>
        <v>0</v>
      </c>
    </row>
    <row r="18" spans="2:75" ht="18" customHeight="1" x14ac:dyDescent="0.15">
      <c r="B18" s="16"/>
      <c r="C18" s="75"/>
      <c r="D18" s="17"/>
      <c r="E18" s="17"/>
      <c r="F18" s="17"/>
      <c r="G18" s="17"/>
      <c r="H18" s="225"/>
      <c r="I18" s="77"/>
      <c r="J18" s="77"/>
      <c r="K18" s="77"/>
      <c r="L18" s="77"/>
      <c r="M18" s="77"/>
      <c r="N18" s="77"/>
      <c r="O18" s="77"/>
      <c r="P18" s="77"/>
      <c r="Q18" s="77"/>
      <c r="R18" s="77"/>
      <c r="S18" s="77"/>
      <c r="T18" s="77"/>
      <c r="U18" s="77"/>
      <c r="V18" s="77"/>
      <c r="W18" s="77"/>
      <c r="X18" s="210"/>
      <c r="Y18" s="77"/>
      <c r="Z18" s="77"/>
      <c r="AA18" s="77"/>
      <c r="AB18" s="77"/>
      <c r="AC18" s="77"/>
      <c r="AD18" s="220">
        <f t="shared" si="5"/>
        <v>0</v>
      </c>
      <c r="AE18" s="217">
        <f t="shared" si="0"/>
        <v>0</v>
      </c>
      <c r="AG18" s="77" t="str">
        <f t="shared" si="6"/>
        <v>OK</v>
      </c>
      <c r="AH18" s="77" t="str">
        <f t="shared" si="1"/>
        <v>OK</v>
      </c>
      <c r="AI18" s="77" t="str">
        <f t="shared" si="1"/>
        <v>OK</v>
      </c>
      <c r="AJ18" s="77" t="str">
        <f t="shared" si="1"/>
        <v>OK</v>
      </c>
      <c r="AK18" s="77" t="str">
        <f t="shared" si="1"/>
        <v>OK</v>
      </c>
      <c r="AL18" s="77" t="str">
        <f t="shared" si="1"/>
        <v>OK</v>
      </c>
      <c r="AM18" s="77" t="str">
        <f t="shared" si="1"/>
        <v>OK</v>
      </c>
      <c r="AN18" s="77" t="str">
        <f t="shared" si="1"/>
        <v>OK</v>
      </c>
      <c r="AO18" s="77" t="str">
        <f t="shared" si="1"/>
        <v>OK</v>
      </c>
      <c r="AP18" s="77" t="str">
        <f t="shared" si="1"/>
        <v>OK</v>
      </c>
      <c r="AQ18" s="77" t="str">
        <f t="shared" si="1"/>
        <v>OK</v>
      </c>
      <c r="AR18" s="77" t="str">
        <f t="shared" si="1"/>
        <v>OK</v>
      </c>
      <c r="AS18" s="77" t="str">
        <f t="shared" si="1"/>
        <v>OK</v>
      </c>
      <c r="AT18" s="77" t="str">
        <f t="shared" si="1"/>
        <v>OK</v>
      </c>
      <c r="AU18" s="77" t="str">
        <f t="shared" si="1"/>
        <v>OK</v>
      </c>
      <c r="AV18" s="77" t="str">
        <f t="shared" si="1"/>
        <v>OK</v>
      </c>
      <c r="AW18" s="77" t="str">
        <f t="shared" si="1"/>
        <v>OK</v>
      </c>
      <c r="AX18" s="77" t="str">
        <f t="shared" si="2"/>
        <v>OK</v>
      </c>
      <c r="AY18" s="77" t="str">
        <f t="shared" si="2"/>
        <v>OK</v>
      </c>
      <c r="AZ18" s="77" t="str">
        <f t="shared" si="2"/>
        <v>OK</v>
      </c>
      <c r="BA18" s="122" t="str">
        <f t="shared" si="2"/>
        <v>OK</v>
      </c>
      <c r="BB18" s="7"/>
      <c r="BC18" s="77">
        <f t="shared" si="3"/>
        <v>0</v>
      </c>
      <c r="BD18" s="77">
        <f t="shared" si="3"/>
        <v>0</v>
      </c>
      <c r="BE18" s="77">
        <f t="shared" si="3"/>
        <v>0</v>
      </c>
      <c r="BF18" s="77">
        <f t="shared" si="3"/>
        <v>0</v>
      </c>
      <c r="BG18" s="77">
        <f t="shared" si="3"/>
        <v>0</v>
      </c>
      <c r="BH18" s="77">
        <f t="shared" si="3"/>
        <v>0</v>
      </c>
      <c r="BI18" s="77">
        <f t="shared" si="3"/>
        <v>0</v>
      </c>
      <c r="BJ18" s="77">
        <f t="shared" si="3"/>
        <v>0</v>
      </c>
      <c r="BK18" s="77">
        <f t="shared" si="3"/>
        <v>0</v>
      </c>
      <c r="BL18" s="77">
        <f t="shared" si="3"/>
        <v>0</v>
      </c>
      <c r="BM18" s="77">
        <f t="shared" si="3"/>
        <v>0</v>
      </c>
      <c r="BN18" s="77">
        <f t="shared" si="3"/>
        <v>0</v>
      </c>
      <c r="BO18" s="77">
        <f t="shared" si="3"/>
        <v>0</v>
      </c>
      <c r="BP18" s="77">
        <f t="shared" si="3"/>
        <v>0</v>
      </c>
      <c r="BQ18" s="77">
        <f t="shared" si="3"/>
        <v>0</v>
      </c>
      <c r="BR18" s="77">
        <f t="shared" si="3"/>
        <v>0</v>
      </c>
      <c r="BS18" s="77">
        <f t="shared" si="4"/>
        <v>0</v>
      </c>
      <c r="BT18" s="77">
        <f t="shared" si="4"/>
        <v>0</v>
      </c>
      <c r="BU18" s="77">
        <f t="shared" si="4"/>
        <v>0</v>
      </c>
      <c r="BV18" s="77">
        <f t="shared" si="4"/>
        <v>0</v>
      </c>
      <c r="BW18" s="122">
        <f t="shared" si="4"/>
        <v>0</v>
      </c>
    </row>
    <row r="19" spans="2:75" ht="18" customHeight="1" x14ac:dyDescent="0.15">
      <c r="B19" s="16"/>
      <c r="C19" s="75"/>
      <c r="D19" s="17"/>
      <c r="E19" s="17"/>
      <c r="F19" s="17"/>
      <c r="G19" s="17"/>
      <c r="H19" s="225"/>
      <c r="I19" s="77"/>
      <c r="J19" s="77"/>
      <c r="K19" s="77"/>
      <c r="L19" s="77"/>
      <c r="M19" s="77"/>
      <c r="N19" s="77"/>
      <c r="O19" s="77"/>
      <c r="P19" s="77"/>
      <c r="Q19" s="77"/>
      <c r="R19" s="77"/>
      <c r="S19" s="77"/>
      <c r="T19" s="77"/>
      <c r="U19" s="77"/>
      <c r="V19" s="77"/>
      <c r="W19" s="77"/>
      <c r="X19" s="210"/>
      <c r="Y19" s="77"/>
      <c r="Z19" s="77"/>
      <c r="AA19" s="77"/>
      <c r="AB19" s="77"/>
      <c r="AC19" s="77"/>
      <c r="AD19" s="220">
        <f t="shared" si="5"/>
        <v>0</v>
      </c>
      <c r="AE19" s="217">
        <f t="shared" si="0"/>
        <v>0</v>
      </c>
      <c r="AG19" s="77" t="str">
        <f t="shared" si="6"/>
        <v>OK</v>
      </c>
      <c r="AH19" s="77" t="str">
        <f t="shared" si="1"/>
        <v>OK</v>
      </c>
      <c r="AI19" s="77" t="str">
        <f t="shared" si="1"/>
        <v>OK</v>
      </c>
      <c r="AJ19" s="77" t="str">
        <f t="shared" si="1"/>
        <v>OK</v>
      </c>
      <c r="AK19" s="77" t="str">
        <f t="shared" si="1"/>
        <v>OK</v>
      </c>
      <c r="AL19" s="77" t="str">
        <f t="shared" si="1"/>
        <v>OK</v>
      </c>
      <c r="AM19" s="77" t="str">
        <f t="shared" si="1"/>
        <v>OK</v>
      </c>
      <c r="AN19" s="77" t="str">
        <f t="shared" si="1"/>
        <v>OK</v>
      </c>
      <c r="AO19" s="77" t="str">
        <f t="shared" si="1"/>
        <v>OK</v>
      </c>
      <c r="AP19" s="77" t="str">
        <f t="shared" si="1"/>
        <v>OK</v>
      </c>
      <c r="AQ19" s="77" t="str">
        <f t="shared" si="1"/>
        <v>OK</v>
      </c>
      <c r="AR19" s="77" t="str">
        <f t="shared" si="1"/>
        <v>OK</v>
      </c>
      <c r="AS19" s="77" t="str">
        <f t="shared" si="1"/>
        <v>OK</v>
      </c>
      <c r="AT19" s="77" t="str">
        <f t="shared" si="1"/>
        <v>OK</v>
      </c>
      <c r="AU19" s="77" t="str">
        <f t="shared" si="1"/>
        <v>OK</v>
      </c>
      <c r="AV19" s="77" t="str">
        <f t="shared" si="1"/>
        <v>OK</v>
      </c>
      <c r="AW19" s="77" t="str">
        <f t="shared" si="1"/>
        <v>OK</v>
      </c>
      <c r="AX19" s="77" t="str">
        <f t="shared" si="2"/>
        <v>OK</v>
      </c>
      <c r="AY19" s="77" t="str">
        <f t="shared" si="2"/>
        <v>OK</v>
      </c>
      <c r="AZ19" s="77" t="str">
        <f t="shared" si="2"/>
        <v>OK</v>
      </c>
      <c r="BA19" s="122" t="str">
        <f t="shared" si="2"/>
        <v>OK</v>
      </c>
      <c r="BB19" s="7"/>
      <c r="BC19" s="77">
        <f t="shared" si="3"/>
        <v>0</v>
      </c>
      <c r="BD19" s="77">
        <f t="shared" si="3"/>
        <v>0</v>
      </c>
      <c r="BE19" s="77">
        <f t="shared" si="3"/>
        <v>0</v>
      </c>
      <c r="BF19" s="77">
        <f t="shared" si="3"/>
        <v>0</v>
      </c>
      <c r="BG19" s="77">
        <f t="shared" si="3"/>
        <v>0</v>
      </c>
      <c r="BH19" s="77">
        <f t="shared" si="3"/>
        <v>0</v>
      </c>
      <c r="BI19" s="77">
        <f t="shared" si="3"/>
        <v>0</v>
      </c>
      <c r="BJ19" s="77">
        <f t="shared" si="3"/>
        <v>0</v>
      </c>
      <c r="BK19" s="77">
        <f t="shared" si="3"/>
        <v>0</v>
      </c>
      <c r="BL19" s="77">
        <f t="shared" si="3"/>
        <v>0</v>
      </c>
      <c r="BM19" s="77">
        <f t="shared" si="3"/>
        <v>0</v>
      </c>
      <c r="BN19" s="77">
        <f t="shared" si="3"/>
        <v>0</v>
      </c>
      <c r="BO19" s="77">
        <f t="shared" si="3"/>
        <v>0</v>
      </c>
      <c r="BP19" s="77">
        <f t="shared" si="3"/>
        <v>0</v>
      </c>
      <c r="BQ19" s="77">
        <f t="shared" si="3"/>
        <v>0</v>
      </c>
      <c r="BR19" s="77">
        <f t="shared" si="3"/>
        <v>0</v>
      </c>
      <c r="BS19" s="77">
        <f t="shared" si="4"/>
        <v>0</v>
      </c>
      <c r="BT19" s="77">
        <f t="shared" si="4"/>
        <v>0</v>
      </c>
      <c r="BU19" s="77">
        <f t="shared" si="4"/>
        <v>0</v>
      </c>
      <c r="BV19" s="77">
        <f t="shared" si="4"/>
        <v>0</v>
      </c>
      <c r="BW19" s="122">
        <f t="shared" si="4"/>
        <v>0</v>
      </c>
    </row>
    <row r="20" spans="2:75" ht="18" customHeight="1" thickBot="1" x14ac:dyDescent="0.2">
      <c r="B20" s="16"/>
      <c r="C20" s="75"/>
      <c r="D20" s="17"/>
      <c r="E20" s="17"/>
      <c r="F20" s="17"/>
      <c r="G20" s="17"/>
      <c r="H20" s="225"/>
      <c r="I20" s="77"/>
      <c r="J20" s="77"/>
      <c r="K20" s="77"/>
      <c r="L20" s="77"/>
      <c r="M20" s="77"/>
      <c r="N20" s="77"/>
      <c r="O20" s="77"/>
      <c r="P20" s="77"/>
      <c r="Q20" s="77"/>
      <c r="R20" s="77"/>
      <c r="S20" s="77"/>
      <c r="T20" s="77"/>
      <c r="U20" s="77"/>
      <c r="V20" s="77"/>
      <c r="W20" s="77"/>
      <c r="X20" s="210"/>
      <c r="Y20" s="77"/>
      <c r="Z20" s="77"/>
      <c r="AA20" s="77"/>
      <c r="AB20" s="77"/>
      <c r="AC20" s="77"/>
      <c r="AD20" s="221">
        <f t="shared" si="5"/>
        <v>0</v>
      </c>
      <c r="AE20" s="218">
        <f t="shared" si="0"/>
        <v>0</v>
      </c>
      <c r="AG20" s="77" t="str">
        <f t="shared" si="6"/>
        <v>OK</v>
      </c>
      <c r="AH20" s="77" t="str">
        <f t="shared" si="1"/>
        <v>OK</v>
      </c>
      <c r="AI20" s="77" t="str">
        <f t="shared" si="1"/>
        <v>OK</v>
      </c>
      <c r="AJ20" s="77" t="str">
        <f t="shared" si="1"/>
        <v>OK</v>
      </c>
      <c r="AK20" s="77" t="str">
        <f t="shared" si="1"/>
        <v>OK</v>
      </c>
      <c r="AL20" s="77" t="str">
        <f t="shared" si="1"/>
        <v>OK</v>
      </c>
      <c r="AM20" s="77" t="str">
        <f t="shared" si="1"/>
        <v>OK</v>
      </c>
      <c r="AN20" s="77" t="str">
        <f t="shared" si="1"/>
        <v>OK</v>
      </c>
      <c r="AO20" s="77" t="str">
        <f t="shared" si="1"/>
        <v>OK</v>
      </c>
      <c r="AP20" s="77" t="str">
        <f t="shared" si="1"/>
        <v>OK</v>
      </c>
      <c r="AQ20" s="77" t="str">
        <f t="shared" si="1"/>
        <v>OK</v>
      </c>
      <c r="AR20" s="77" t="str">
        <f t="shared" si="1"/>
        <v>OK</v>
      </c>
      <c r="AS20" s="77" t="str">
        <f t="shared" si="1"/>
        <v>OK</v>
      </c>
      <c r="AT20" s="77" t="str">
        <f t="shared" si="1"/>
        <v>OK</v>
      </c>
      <c r="AU20" s="77" t="str">
        <f t="shared" si="1"/>
        <v>OK</v>
      </c>
      <c r="AV20" s="77" t="str">
        <f t="shared" si="1"/>
        <v>OK</v>
      </c>
      <c r="AW20" s="77" t="str">
        <f t="shared" si="1"/>
        <v>OK</v>
      </c>
      <c r="AX20" s="77" t="str">
        <f t="shared" si="2"/>
        <v>OK</v>
      </c>
      <c r="AY20" s="77" t="str">
        <f t="shared" si="2"/>
        <v>OK</v>
      </c>
      <c r="AZ20" s="77" t="str">
        <f t="shared" si="2"/>
        <v>OK</v>
      </c>
      <c r="BA20" s="122" t="str">
        <f t="shared" si="2"/>
        <v>OK</v>
      </c>
      <c r="BB20" s="7"/>
      <c r="BC20" s="77">
        <f t="shared" si="3"/>
        <v>0</v>
      </c>
      <c r="BD20" s="77">
        <f t="shared" si="3"/>
        <v>0</v>
      </c>
      <c r="BE20" s="77">
        <f t="shared" si="3"/>
        <v>0</v>
      </c>
      <c r="BF20" s="77">
        <f t="shared" si="3"/>
        <v>0</v>
      </c>
      <c r="BG20" s="77">
        <f t="shared" si="3"/>
        <v>0</v>
      </c>
      <c r="BH20" s="77">
        <f t="shared" si="3"/>
        <v>0</v>
      </c>
      <c r="BI20" s="77">
        <f t="shared" si="3"/>
        <v>0</v>
      </c>
      <c r="BJ20" s="77">
        <f t="shared" si="3"/>
        <v>0</v>
      </c>
      <c r="BK20" s="77">
        <f t="shared" si="3"/>
        <v>0</v>
      </c>
      <c r="BL20" s="77">
        <f t="shared" si="3"/>
        <v>0</v>
      </c>
      <c r="BM20" s="77">
        <f t="shared" si="3"/>
        <v>0</v>
      </c>
      <c r="BN20" s="77">
        <f t="shared" si="3"/>
        <v>0</v>
      </c>
      <c r="BO20" s="77">
        <f t="shared" si="3"/>
        <v>0</v>
      </c>
      <c r="BP20" s="77">
        <f t="shared" si="3"/>
        <v>0</v>
      </c>
      <c r="BQ20" s="77">
        <f t="shared" si="3"/>
        <v>0</v>
      </c>
      <c r="BR20" s="77">
        <f t="shared" si="3"/>
        <v>0</v>
      </c>
      <c r="BS20" s="77">
        <f t="shared" si="4"/>
        <v>0</v>
      </c>
      <c r="BT20" s="77">
        <f t="shared" si="4"/>
        <v>0</v>
      </c>
      <c r="BU20" s="77">
        <f t="shared" si="4"/>
        <v>0</v>
      </c>
      <c r="BV20" s="77">
        <f t="shared" si="4"/>
        <v>0</v>
      </c>
      <c r="BW20" s="122">
        <f t="shared" si="4"/>
        <v>0</v>
      </c>
    </row>
    <row r="21" spans="2:75" ht="18" customHeight="1" thickTop="1" x14ac:dyDescent="0.15">
      <c r="B21" s="291" t="s">
        <v>89</v>
      </c>
      <c r="C21" s="292"/>
      <c r="D21" s="292"/>
      <c r="E21" s="60"/>
      <c r="F21" s="60"/>
      <c r="G21" s="60"/>
      <c r="H21" s="18" t="s">
        <v>18</v>
      </c>
      <c r="I21" s="78">
        <v>22000</v>
      </c>
      <c r="J21" s="78">
        <v>2000</v>
      </c>
      <c r="K21" s="78"/>
      <c r="L21" s="78"/>
      <c r="M21" s="78"/>
      <c r="N21" s="78"/>
      <c r="O21" s="78">
        <v>1220</v>
      </c>
      <c r="P21" s="78"/>
      <c r="Q21" s="78"/>
      <c r="R21" s="78"/>
      <c r="S21" s="78"/>
      <c r="T21" s="78"/>
      <c r="U21" s="78"/>
      <c r="V21" s="78"/>
      <c r="W21" s="78"/>
      <c r="X21" s="211"/>
      <c r="Y21" s="78"/>
      <c r="Z21" s="78"/>
      <c r="AA21" s="78"/>
      <c r="AB21" s="78"/>
      <c r="AC21" s="78"/>
      <c r="AD21" s="222">
        <f>SUM(I21:AC21)</f>
        <v>25220</v>
      </c>
      <c r="AE21" s="58" t="s">
        <v>95</v>
      </c>
      <c r="AG21" s="78" t="str">
        <f t="shared" si="6"/>
        <v>OK</v>
      </c>
      <c r="AH21" s="78" t="str">
        <f t="shared" si="1"/>
        <v>OK</v>
      </c>
      <c r="AI21" s="78" t="str">
        <f t="shared" si="1"/>
        <v>OK</v>
      </c>
      <c r="AJ21" s="78" t="str">
        <f t="shared" si="1"/>
        <v>OK</v>
      </c>
      <c r="AK21" s="78" t="str">
        <f t="shared" si="1"/>
        <v>OK</v>
      </c>
      <c r="AL21" s="78" t="str">
        <f t="shared" si="1"/>
        <v>OK</v>
      </c>
      <c r="AM21" s="78" t="str">
        <f t="shared" si="1"/>
        <v>OK</v>
      </c>
      <c r="AN21" s="78" t="str">
        <f t="shared" si="1"/>
        <v>OK</v>
      </c>
      <c r="AO21" s="78" t="str">
        <f t="shared" si="1"/>
        <v>OK</v>
      </c>
      <c r="AP21" s="78" t="str">
        <f t="shared" si="1"/>
        <v>OK</v>
      </c>
      <c r="AQ21" s="78" t="str">
        <f t="shared" si="1"/>
        <v>OK</v>
      </c>
      <c r="AR21" s="78" t="str">
        <f t="shared" si="1"/>
        <v>OK</v>
      </c>
      <c r="AS21" s="78" t="str">
        <f t="shared" si="1"/>
        <v>OK</v>
      </c>
      <c r="AT21" s="78" t="str">
        <f t="shared" si="1"/>
        <v>OK</v>
      </c>
      <c r="AU21" s="78" t="str">
        <f t="shared" si="1"/>
        <v>OK</v>
      </c>
      <c r="AV21" s="78" t="str">
        <f t="shared" si="1"/>
        <v>OK</v>
      </c>
      <c r="AW21" s="78" t="str">
        <f t="shared" si="1"/>
        <v>OK</v>
      </c>
      <c r="AX21" s="78" t="str">
        <f t="shared" si="2"/>
        <v>OK</v>
      </c>
      <c r="AY21" s="78" t="str">
        <f t="shared" si="2"/>
        <v>OK</v>
      </c>
      <c r="AZ21" s="78" t="str">
        <f t="shared" si="2"/>
        <v>OK</v>
      </c>
      <c r="BA21" s="78" t="str">
        <f t="shared" si="2"/>
        <v>OK</v>
      </c>
      <c r="BB21" s="7"/>
      <c r="BC21" s="78">
        <f t="shared" ref="BC21:BL22" si="7">ROUNDDOWN(I21,0)</f>
        <v>22000</v>
      </c>
      <c r="BD21" s="78">
        <f t="shared" si="7"/>
        <v>2000</v>
      </c>
      <c r="BE21" s="78">
        <f t="shared" si="7"/>
        <v>0</v>
      </c>
      <c r="BF21" s="78">
        <f t="shared" si="7"/>
        <v>0</v>
      </c>
      <c r="BG21" s="78">
        <f t="shared" si="7"/>
        <v>0</v>
      </c>
      <c r="BH21" s="78">
        <f t="shared" si="7"/>
        <v>0</v>
      </c>
      <c r="BI21" s="78">
        <f t="shared" si="7"/>
        <v>1220</v>
      </c>
      <c r="BJ21" s="78">
        <f t="shared" si="7"/>
        <v>0</v>
      </c>
      <c r="BK21" s="78">
        <f t="shared" si="7"/>
        <v>0</v>
      </c>
      <c r="BL21" s="78">
        <f t="shared" si="7"/>
        <v>0</v>
      </c>
      <c r="BM21" s="78">
        <f t="shared" ref="BM21:BV22" si="8">ROUNDDOWN(S21,0)</f>
        <v>0</v>
      </c>
      <c r="BN21" s="78">
        <f t="shared" si="8"/>
        <v>0</v>
      </c>
      <c r="BO21" s="78">
        <f t="shared" si="8"/>
        <v>0</v>
      </c>
      <c r="BP21" s="78">
        <f t="shared" si="8"/>
        <v>0</v>
      </c>
      <c r="BQ21" s="78">
        <f t="shared" si="8"/>
        <v>0</v>
      </c>
      <c r="BR21" s="78">
        <f t="shared" si="8"/>
        <v>0</v>
      </c>
      <c r="BS21" s="78">
        <f t="shared" si="8"/>
        <v>0</v>
      </c>
      <c r="BT21" s="78">
        <f t="shared" si="8"/>
        <v>0</v>
      </c>
      <c r="BU21" s="78">
        <f t="shared" si="8"/>
        <v>0</v>
      </c>
      <c r="BV21" s="78">
        <f t="shared" si="8"/>
        <v>0</v>
      </c>
      <c r="BW21" s="78">
        <f>ROUNDDOWN(AC21,0)</f>
        <v>0</v>
      </c>
    </row>
    <row r="22" spans="2:75" ht="18" customHeight="1" thickBot="1" x14ac:dyDescent="0.2">
      <c r="B22" s="289" t="s">
        <v>90</v>
      </c>
      <c r="C22" s="290"/>
      <c r="D22" s="290"/>
      <c r="E22" s="19"/>
      <c r="F22" s="19"/>
      <c r="G22" s="19"/>
      <c r="H22" s="66" t="s">
        <v>18</v>
      </c>
      <c r="I22" s="79"/>
      <c r="J22" s="79"/>
      <c r="K22" s="79"/>
      <c r="L22" s="79"/>
      <c r="M22" s="79"/>
      <c r="N22" s="79"/>
      <c r="O22" s="79"/>
      <c r="P22" s="79"/>
      <c r="Q22" s="79"/>
      <c r="R22" s="79"/>
      <c r="S22" s="79"/>
      <c r="T22" s="79"/>
      <c r="U22" s="79"/>
      <c r="V22" s="79"/>
      <c r="W22" s="79"/>
      <c r="X22" s="212"/>
      <c r="Y22" s="79"/>
      <c r="Z22" s="79"/>
      <c r="AA22" s="79"/>
      <c r="AB22" s="79"/>
      <c r="AC22" s="79"/>
      <c r="AD22" s="223">
        <f>SUM(I22:AC22)</f>
        <v>0</v>
      </c>
      <c r="AE22" s="226">
        <f>SUM(AE11:AE20)</f>
        <v>23650000</v>
      </c>
      <c r="AG22" s="79" t="str">
        <f t="shared" si="6"/>
        <v>OK</v>
      </c>
      <c r="AH22" s="79" t="str">
        <f t="shared" si="1"/>
        <v>OK</v>
      </c>
      <c r="AI22" s="79" t="str">
        <f t="shared" si="1"/>
        <v>OK</v>
      </c>
      <c r="AJ22" s="79" t="str">
        <f t="shared" si="1"/>
        <v>OK</v>
      </c>
      <c r="AK22" s="79" t="str">
        <f t="shared" si="1"/>
        <v>OK</v>
      </c>
      <c r="AL22" s="79" t="str">
        <f t="shared" si="1"/>
        <v>OK</v>
      </c>
      <c r="AM22" s="79" t="str">
        <f t="shared" si="1"/>
        <v>OK</v>
      </c>
      <c r="AN22" s="79" t="str">
        <f t="shared" si="1"/>
        <v>OK</v>
      </c>
      <c r="AO22" s="79" t="str">
        <f t="shared" si="1"/>
        <v>OK</v>
      </c>
      <c r="AP22" s="79" t="str">
        <f t="shared" si="1"/>
        <v>OK</v>
      </c>
      <c r="AQ22" s="79" t="str">
        <f t="shared" si="1"/>
        <v>OK</v>
      </c>
      <c r="AR22" s="79" t="str">
        <f t="shared" si="1"/>
        <v>OK</v>
      </c>
      <c r="AS22" s="79" t="str">
        <f t="shared" si="1"/>
        <v>OK</v>
      </c>
      <c r="AT22" s="79" t="str">
        <f t="shared" si="1"/>
        <v>OK</v>
      </c>
      <c r="AU22" s="79" t="str">
        <f t="shared" si="1"/>
        <v>OK</v>
      </c>
      <c r="AV22" s="79" t="str">
        <f t="shared" si="1"/>
        <v>OK</v>
      </c>
      <c r="AW22" s="79" t="str">
        <f t="shared" si="1"/>
        <v>OK</v>
      </c>
      <c r="AX22" s="79" t="str">
        <f t="shared" si="2"/>
        <v>OK</v>
      </c>
      <c r="AY22" s="79" t="str">
        <f t="shared" si="2"/>
        <v>OK</v>
      </c>
      <c r="AZ22" s="79" t="str">
        <f t="shared" si="2"/>
        <v>OK</v>
      </c>
      <c r="BA22" s="175" t="str">
        <f t="shared" si="2"/>
        <v>OK</v>
      </c>
      <c r="BB22" s="7"/>
      <c r="BC22" s="79">
        <f t="shared" si="7"/>
        <v>0</v>
      </c>
      <c r="BD22" s="79">
        <f t="shared" si="7"/>
        <v>0</v>
      </c>
      <c r="BE22" s="79">
        <f t="shared" si="7"/>
        <v>0</v>
      </c>
      <c r="BF22" s="79">
        <f t="shared" si="7"/>
        <v>0</v>
      </c>
      <c r="BG22" s="79">
        <f t="shared" si="7"/>
        <v>0</v>
      </c>
      <c r="BH22" s="79">
        <f t="shared" si="7"/>
        <v>0</v>
      </c>
      <c r="BI22" s="79">
        <f t="shared" si="7"/>
        <v>0</v>
      </c>
      <c r="BJ22" s="79">
        <f t="shared" si="7"/>
        <v>0</v>
      </c>
      <c r="BK22" s="79">
        <f t="shared" si="7"/>
        <v>0</v>
      </c>
      <c r="BL22" s="79">
        <f t="shared" si="7"/>
        <v>0</v>
      </c>
      <c r="BM22" s="79">
        <f t="shared" si="8"/>
        <v>0</v>
      </c>
      <c r="BN22" s="79">
        <f t="shared" si="8"/>
        <v>0</v>
      </c>
      <c r="BO22" s="79">
        <f t="shared" si="8"/>
        <v>0</v>
      </c>
      <c r="BP22" s="79">
        <f t="shared" si="8"/>
        <v>0</v>
      </c>
      <c r="BQ22" s="79">
        <f t="shared" si="8"/>
        <v>0</v>
      </c>
      <c r="BR22" s="79">
        <f t="shared" si="8"/>
        <v>0</v>
      </c>
      <c r="BS22" s="79">
        <f t="shared" si="8"/>
        <v>0</v>
      </c>
      <c r="BT22" s="79">
        <f t="shared" si="8"/>
        <v>0</v>
      </c>
      <c r="BU22" s="79">
        <f t="shared" si="8"/>
        <v>0</v>
      </c>
      <c r="BV22" s="79">
        <f t="shared" si="8"/>
        <v>0</v>
      </c>
      <c r="BW22" s="175">
        <f>ROUNDDOWN(AC22,0)</f>
        <v>0</v>
      </c>
    </row>
    <row r="23" spans="2:75" ht="17.25" customHeight="1" x14ac:dyDescent="0.15">
      <c r="B23" s="81"/>
      <c r="C23" s="81"/>
      <c r="D23" s="81"/>
      <c r="E23" s="81"/>
      <c r="F23" s="81"/>
      <c r="G23" s="81"/>
      <c r="H23" s="81"/>
      <c r="I23" s="82"/>
      <c r="J23" s="82"/>
      <c r="K23" s="82"/>
      <c r="L23" s="82"/>
      <c r="M23" s="82"/>
      <c r="N23" s="82"/>
      <c r="O23" s="82"/>
      <c r="P23" s="82"/>
      <c r="Q23" s="82"/>
      <c r="R23" s="82"/>
      <c r="S23" s="82"/>
      <c r="T23" s="82"/>
      <c r="U23" s="82"/>
      <c r="V23" s="82"/>
      <c r="W23" s="82"/>
      <c r="X23" s="82"/>
      <c r="Y23" s="82"/>
      <c r="Z23" s="82"/>
      <c r="AA23" s="82"/>
      <c r="AB23" s="82"/>
      <c r="AC23" s="82"/>
      <c r="AD23" s="82"/>
      <c r="AE23" s="84"/>
    </row>
    <row r="24" spans="2:75" ht="18" customHeight="1" x14ac:dyDescent="0.15">
      <c r="B24" s="81"/>
      <c r="C24" s="81"/>
      <c r="D24" s="81"/>
      <c r="E24" s="81"/>
      <c r="F24" s="81"/>
      <c r="G24" s="81"/>
      <c r="H24" s="81"/>
      <c r="I24" s="82"/>
      <c r="J24" s="82"/>
      <c r="K24" s="82"/>
      <c r="L24" s="82"/>
      <c r="M24" s="82"/>
      <c r="N24" s="82"/>
      <c r="O24" s="82"/>
      <c r="P24" s="82"/>
      <c r="Q24" s="82"/>
      <c r="R24" s="82"/>
      <c r="S24" s="82"/>
      <c r="T24" s="82"/>
      <c r="U24" s="82"/>
      <c r="V24" s="82"/>
      <c r="W24" s="82"/>
      <c r="X24" s="82"/>
      <c r="Y24" s="82"/>
      <c r="Z24" s="82"/>
      <c r="AA24" s="82"/>
      <c r="AB24" s="82"/>
      <c r="AC24" s="82"/>
      <c r="AD24" s="83" t="s">
        <v>81</v>
      </c>
      <c r="AE24" s="227">
        <f>AE6-AE22</f>
        <v>-6904000</v>
      </c>
    </row>
    <row r="25" spans="2:75" ht="3.75" customHeight="1" x14ac:dyDescent="0.15"/>
    <row r="26" spans="2:75" ht="129.94999999999999" customHeight="1" x14ac:dyDescent="0.15">
      <c r="B26" s="293" t="s">
        <v>91</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row>
    <row r="27" spans="2:75" ht="8.25" customHeight="1" x14ac:dyDescent="0.15">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213"/>
      <c r="AC27" s="213"/>
      <c r="AD27" s="213"/>
      <c r="AE27" s="213"/>
      <c r="AF27" s="3" t="s">
        <v>207</v>
      </c>
    </row>
    <row r="28" spans="2:75" s="8" customFormat="1" ht="11.25" customHeight="1" x14ac:dyDescent="0.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3" t="s">
        <v>217</v>
      </c>
      <c r="AG28" s="3"/>
      <c r="AH28" s="3"/>
      <c r="AI28" s="3"/>
      <c r="AJ28" s="3"/>
      <c r="AK28" s="3"/>
      <c r="AL28" s="3"/>
      <c r="AM28" s="3"/>
      <c r="AN28" s="3"/>
      <c r="AO28" s="3"/>
      <c r="AP28" s="3"/>
      <c r="AQ28" s="3"/>
      <c r="AR28" s="3"/>
      <c r="AS28" s="3"/>
      <c r="AT28" s="3"/>
      <c r="AU28" s="3"/>
      <c r="AV28" s="3"/>
      <c r="AW28" s="3"/>
      <c r="AX28" s="3"/>
      <c r="AY28" s="3"/>
      <c r="AZ28" s="3"/>
      <c r="BA28" s="3"/>
    </row>
    <row r="29" spans="2:75" s="8" customFormat="1" ht="11.25" customHeight="1" x14ac:dyDescent="0.15">
      <c r="B29" s="71" t="s">
        <v>92</v>
      </c>
      <c r="C29" s="71"/>
      <c r="D29" s="71"/>
      <c r="E29" s="71"/>
      <c r="F29" s="71" t="s">
        <v>96</v>
      </c>
      <c r="G29" s="73">
        <v>1</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3" t="s">
        <v>218</v>
      </c>
      <c r="AG29" s="3"/>
      <c r="AH29" s="3"/>
      <c r="AI29" s="3"/>
      <c r="AJ29" s="3"/>
      <c r="AK29" s="3"/>
      <c r="AL29" s="3"/>
      <c r="AM29" s="3"/>
      <c r="AN29" s="3"/>
      <c r="AO29" s="3"/>
      <c r="AP29" s="3"/>
      <c r="AQ29" s="3"/>
      <c r="AR29" s="3"/>
      <c r="AS29" s="3"/>
      <c r="AT29" s="3"/>
      <c r="AU29" s="3"/>
      <c r="AV29" s="3"/>
      <c r="AW29" s="3"/>
      <c r="AX29" s="3"/>
      <c r="AY29" s="3"/>
      <c r="AZ29" s="3"/>
      <c r="BA29" s="3"/>
    </row>
    <row r="30" spans="2:75" s="8" customFormat="1" ht="11.25" customHeight="1" x14ac:dyDescent="0.15">
      <c r="B30" s="21" t="s">
        <v>93</v>
      </c>
      <c r="C30" s="59"/>
      <c r="D30" s="59"/>
      <c r="E30" s="59"/>
      <c r="F30" s="59" t="s">
        <v>97</v>
      </c>
      <c r="G30" s="73">
        <v>2</v>
      </c>
      <c r="H30" s="59"/>
      <c r="I30" s="59"/>
      <c r="J30" s="59"/>
      <c r="K30" s="59"/>
      <c r="L30" s="59"/>
      <c r="M30" s="59"/>
      <c r="N30" s="59"/>
      <c r="O30" s="59"/>
      <c r="P30" s="59"/>
      <c r="Q30" s="59"/>
      <c r="R30" s="59"/>
      <c r="S30" s="59"/>
      <c r="T30" s="59"/>
      <c r="U30" s="59"/>
      <c r="V30" s="59"/>
      <c r="W30" s="59"/>
      <c r="X30" s="59"/>
      <c r="Y30" s="59"/>
      <c r="Z30" s="59"/>
      <c r="AA30" s="59"/>
      <c r="AB30" s="215"/>
      <c r="AC30" s="215"/>
      <c r="AD30" s="215"/>
      <c r="AE30" s="215"/>
      <c r="AF30" s="165"/>
      <c r="AG30" s="214" t="s">
        <v>11</v>
      </c>
      <c r="AH30" s="214" t="s">
        <v>12</v>
      </c>
      <c r="AI30" s="214" t="s">
        <v>13</v>
      </c>
      <c r="AJ30" s="214" t="s">
        <v>14</v>
      </c>
      <c r="AK30" s="214" t="s">
        <v>15</v>
      </c>
      <c r="AL30" s="214" t="s">
        <v>16</v>
      </c>
      <c r="AM30" s="214" t="s">
        <v>17</v>
      </c>
      <c r="AN30" s="132" t="s">
        <v>19</v>
      </c>
      <c r="AO30" s="132" t="s">
        <v>20</v>
      </c>
      <c r="AP30" s="132" t="s">
        <v>3</v>
      </c>
      <c r="AQ30" s="132" t="s">
        <v>4</v>
      </c>
      <c r="AR30" s="132" t="s">
        <v>5</v>
      </c>
      <c r="AS30" s="132" t="s">
        <v>6</v>
      </c>
      <c r="AT30" s="132" t="s">
        <v>7</v>
      </c>
      <c r="AU30" s="132" t="s">
        <v>8</v>
      </c>
      <c r="AV30" s="132" t="s">
        <v>9</v>
      </c>
      <c r="AW30" s="134" t="s">
        <v>208</v>
      </c>
      <c r="AX30" s="135" t="s">
        <v>209</v>
      </c>
      <c r="AY30" s="139" t="s">
        <v>210</v>
      </c>
      <c r="AZ30" s="139" t="s">
        <v>211</v>
      </c>
      <c r="BA30" s="139" t="s">
        <v>212</v>
      </c>
    </row>
    <row r="31" spans="2:75" s="8" customFormat="1" ht="11.25" customHeight="1" x14ac:dyDescent="0.15">
      <c r="B31" s="59" t="s">
        <v>94</v>
      </c>
      <c r="C31" s="21"/>
      <c r="D31" s="59"/>
      <c r="E31" s="59"/>
      <c r="F31" s="59" t="s">
        <v>98</v>
      </c>
      <c r="G31" s="73">
        <v>3</v>
      </c>
      <c r="H31" s="59"/>
      <c r="I31" s="59"/>
      <c r="J31" s="59"/>
      <c r="K31" s="59"/>
      <c r="L31" s="59"/>
      <c r="M31" s="59"/>
      <c r="N31" s="59"/>
      <c r="O31" s="59"/>
      <c r="P31" s="59"/>
      <c r="Q31" s="59"/>
      <c r="R31" s="59"/>
      <c r="S31" s="59"/>
      <c r="T31" s="59"/>
      <c r="U31" s="59"/>
      <c r="V31" s="59"/>
      <c r="W31" s="59"/>
      <c r="X31" s="59"/>
      <c r="Y31" s="59"/>
      <c r="Z31" s="59"/>
      <c r="AA31" s="59"/>
      <c r="AB31" s="215"/>
      <c r="AC31" s="215"/>
      <c r="AD31" s="215"/>
      <c r="AE31" s="215"/>
      <c r="AF31" s="165" t="s">
        <v>215</v>
      </c>
      <c r="AG31" s="83">
        <f>SUM(I11:I20)</f>
        <v>22000</v>
      </c>
      <c r="AH31" s="83">
        <f t="shared" ref="AH31:BA31" si="9">SUM(J11:J20)</f>
        <v>2000</v>
      </c>
      <c r="AI31" s="83">
        <f t="shared" si="9"/>
        <v>0</v>
      </c>
      <c r="AJ31" s="83">
        <f t="shared" si="9"/>
        <v>0</v>
      </c>
      <c r="AK31" s="83">
        <f t="shared" si="9"/>
        <v>0</v>
      </c>
      <c r="AL31" s="83">
        <f t="shared" si="9"/>
        <v>0</v>
      </c>
      <c r="AM31" s="83">
        <f t="shared" si="9"/>
        <v>1220</v>
      </c>
      <c r="AN31" s="83">
        <f t="shared" si="9"/>
        <v>0</v>
      </c>
      <c r="AO31" s="83">
        <f t="shared" si="9"/>
        <v>0</v>
      </c>
      <c r="AP31" s="83">
        <f t="shared" si="9"/>
        <v>0</v>
      </c>
      <c r="AQ31" s="83">
        <f t="shared" si="9"/>
        <v>0</v>
      </c>
      <c r="AR31" s="83">
        <f t="shared" si="9"/>
        <v>0</v>
      </c>
      <c r="AS31" s="83">
        <f t="shared" si="9"/>
        <v>0</v>
      </c>
      <c r="AT31" s="83">
        <f t="shared" si="9"/>
        <v>0</v>
      </c>
      <c r="AU31" s="83">
        <f t="shared" si="9"/>
        <v>0</v>
      </c>
      <c r="AV31" s="83">
        <f t="shared" si="9"/>
        <v>0</v>
      </c>
      <c r="AW31" s="83">
        <f t="shared" si="9"/>
        <v>0</v>
      </c>
      <c r="AX31" s="83">
        <f t="shared" si="9"/>
        <v>0</v>
      </c>
      <c r="AY31" s="83">
        <f t="shared" si="9"/>
        <v>0</v>
      </c>
      <c r="AZ31" s="83">
        <f t="shared" si="9"/>
        <v>0</v>
      </c>
      <c r="BA31" s="83">
        <f t="shared" si="9"/>
        <v>0</v>
      </c>
    </row>
    <row r="32" spans="2:75" s="8" customFormat="1" ht="11.25" customHeight="1" x14ac:dyDescent="0.15">
      <c r="B32" s="71"/>
      <c r="C32" s="71"/>
      <c r="D32" s="71"/>
      <c r="E32" s="71"/>
      <c r="F32" s="71"/>
      <c r="G32" s="73">
        <v>4</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165" t="s">
        <v>216</v>
      </c>
      <c r="AG32" s="83">
        <f>MAX(I11:I20)</f>
        <v>22000</v>
      </c>
      <c r="AH32" s="83">
        <f t="shared" ref="AH32:BA32" si="10">MAX(J11:J20)</f>
        <v>2000</v>
      </c>
      <c r="AI32" s="83">
        <f t="shared" si="10"/>
        <v>0</v>
      </c>
      <c r="AJ32" s="83">
        <f t="shared" si="10"/>
        <v>0</v>
      </c>
      <c r="AK32" s="83">
        <f t="shared" si="10"/>
        <v>0</v>
      </c>
      <c r="AL32" s="83">
        <f t="shared" si="10"/>
        <v>0</v>
      </c>
      <c r="AM32" s="83">
        <f t="shared" si="10"/>
        <v>1220</v>
      </c>
      <c r="AN32" s="83">
        <f t="shared" si="10"/>
        <v>0</v>
      </c>
      <c r="AO32" s="83">
        <f t="shared" si="10"/>
        <v>0</v>
      </c>
      <c r="AP32" s="83">
        <f t="shared" si="10"/>
        <v>0</v>
      </c>
      <c r="AQ32" s="83">
        <f t="shared" si="10"/>
        <v>0</v>
      </c>
      <c r="AR32" s="83">
        <f t="shared" si="10"/>
        <v>0</v>
      </c>
      <c r="AS32" s="83">
        <f t="shared" si="10"/>
        <v>0</v>
      </c>
      <c r="AT32" s="83">
        <f t="shared" si="10"/>
        <v>0</v>
      </c>
      <c r="AU32" s="83">
        <f t="shared" si="10"/>
        <v>0</v>
      </c>
      <c r="AV32" s="83">
        <f t="shared" si="10"/>
        <v>0</v>
      </c>
      <c r="AW32" s="83">
        <f t="shared" si="10"/>
        <v>0</v>
      </c>
      <c r="AX32" s="83">
        <f t="shared" si="10"/>
        <v>0</v>
      </c>
      <c r="AY32" s="83">
        <f t="shared" si="10"/>
        <v>0</v>
      </c>
      <c r="AZ32" s="83">
        <f t="shared" si="10"/>
        <v>0</v>
      </c>
      <c r="BA32" s="83">
        <f t="shared" si="10"/>
        <v>0</v>
      </c>
    </row>
    <row r="33" spans="2:53" s="8" customFormat="1" ht="11.25" customHeight="1" x14ac:dyDescent="0.15">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165" t="s">
        <v>214</v>
      </c>
      <c r="AG33" s="83">
        <f>I21+I22</f>
        <v>22000</v>
      </c>
      <c r="AH33" s="83">
        <f t="shared" ref="AH33:BA33" si="11">J21+J22</f>
        <v>2000</v>
      </c>
      <c r="AI33" s="83">
        <f t="shared" si="11"/>
        <v>0</v>
      </c>
      <c r="AJ33" s="83">
        <f t="shared" si="11"/>
        <v>0</v>
      </c>
      <c r="AK33" s="83">
        <f t="shared" si="11"/>
        <v>0</v>
      </c>
      <c r="AL33" s="83">
        <f t="shared" si="11"/>
        <v>0</v>
      </c>
      <c r="AM33" s="83">
        <f t="shared" si="11"/>
        <v>1220</v>
      </c>
      <c r="AN33" s="83">
        <f t="shared" si="11"/>
        <v>0</v>
      </c>
      <c r="AO33" s="83">
        <f t="shared" si="11"/>
        <v>0</v>
      </c>
      <c r="AP33" s="83">
        <f t="shared" si="11"/>
        <v>0</v>
      </c>
      <c r="AQ33" s="83">
        <f t="shared" si="11"/>
        <v>0</v>
      </c>
      <c r="AR33" s="83">
        <f t="shared" si="11"/>
        <v>0</v>
      </c>
      <c r="AS33" s="83">
        <f t="shared" si="11"/>
        <v>0</v>
      </c>
      <c r="AT33" s="83">
        <f t="shared" si="11"/>
        <v>0</v>
      </c>
      <c r="AU33" s="83">
        <f t="shared" si="11"/>
        <v>0</v>
      </c>
      <c r="AV33" s="83">
        <f t="shared" si="11"/>
        <v>0</v>
      </c>
      <c r="AW33" s="83">
        <f t="shared" si="11"/>
        <v>0</v>
      </c>
      <c r="AX33" s="83">
        <f t="shared" si="11"/>
        <v>0</v>
      </c>
      <c r="AY33" s="83">
        <f t="shared" si="11"/>
        <v>0</v>
      </c>
      <c r="AZ33" s="83">
        <f t="shared" si="11"/>
        <v>0</v>
      </c>
      <c r="BA33" s="83">
        <f t="shared" si="11"/>
        <v>0</v>
      </c>
    </row>
    <row r="34" spans="2:53" s="8" customFormat="1" ht="11.25"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165" t="s">
        <v>213</v>
      </c>
      <c r="AG34" s="214" t="str">
        <f>IF(AG33&lt;AG32,"ｴﾗｰ",IF(AG31&lt;AG33,"ｴﾗｰ","OK"))</f>
        <v>OK</v>
      </c>
      <c r="AH34" s="214" t="str">
        <f t="shared" ref="AH34:BA34" si="12">IF(AH33&lt;AH32,"ｴﾗｰ",IF(AH31&lt;AH33,"ｴﾗｰ","OK"))</f>
        <v>OK</v>
      </c>
      <c r="AI34" s="214" t="str">
        <f t="shared" si="12"/>
        <v>OK</v>
      </c>
      <c r="AJ34" s="214" t="str">
        <f t="shared" si="12"/>
        <v>OK</v>
      </c>
      <c r="AK34" s="214" t="str">
        <f t="shared" si="12"/>
        <v>OK</v>
      </c>
      <c r="AL34" s="214" t="str">
        <f t="shared" si="12"/>
        <v>OK</v>
      </c>
      <c r="AM34" s="214" t="str">
        <f t="shared" si="12"/>
        <v>OK</v>
      </c>
      <c r="AN34" s="214" t="str">
        <f t="shared" si="12"/>
        <v>OK</v>
      </c>
      <c r="AO34" s="214" t="str">
        <f t="shared" si="12"/>
        <v>OK</v>
      </c>
      <c r="AP34" s="214" t="str">
        <f t="shared" si="12"/>
        <v>OK</v>
      </c>
      <c r="AQ34" s="214" t="str">
        <f t="shared" si="12"/>
        <v>OK</v>
      </c>
      <c r="AR34" s="214" t="str">
        <f t="shared" si="12"/>
        <v>OK</v>
      </c>
      <c r="AS34" s="214" t="str">
        <f t="shared" si="12"/>
        <v>OK</v>
      </c>
      <c r="AT34" s="214" t="str">
        <f t="shared" si="12"/>
        <v>OK</v>
      </c>
      <c r="AU34" s="214" t="str">
        <f t="shared" si="12"/>
        <v>OK</v>
      </c>
      <c r="AV34" s="214" t="str">
        <f t="shared" si="12"/>
        <v>OK</v>
      </c>
      <c r="AW34" s="214" t="str">
        <f t="shared" si="12"/>
        <v>OK</v>
      </c>
      <c r="AX34" s="214" t="str">
        <f t="shared" si="12"/>
        <v>OK</v>
      </c>
      <c r="AY34" s="214" t="str">
        <f t="shared" si="12"/>
        <v>OK</v>
      </c>
      <c r="AZ34" s="214" t="str">
        <f t="shared" si="12"/>
        <v>OK</v>
      </c>
      <c r="BA34" s="214" t="str">
        <f t="shared" si="12"/>
        <v>OK</v>
      </c>
    </row>
  </sheetData>
  <dataConsolidate/>
  <mergeCells count="48">
    <mergeCell ref="AD4:AE4"/>
    <mergeCell ref="AG9:AM9"/>
    <mergeCell ref="B22:D22"/>
    <mergeCell ref="B21:D21"/>
    <mergeCell ref="B26:AE26"/>
    <mergeCell ref="AE8:AE10"/>
    <mergeCell ref="X9:X10"/>
    <mergeCell ref="AD9:AD10"/>
    <mergeCell ref="B8:B10"/>
    <mergeCell ref="I9:O9"/>
    <mergeCell ref="C8:C10"/>
    <mergeCell ref="P9:P10"/>
    <mergeCell ref="D8:D10"/>
    <mergeCell ref="Q9:Q10"/>
    <mergeCell ref="S9:S10"/>
    <mergeCell ref="U9:U10"/>
    <mergeCell ref="E8:E10"/>
    <mergeCell ref="C6:D6"/>
    <mergeCell ref="R9:R10"/>
    <mergeCell ref="T9:T10"/>
    <mergeCell ref="V9:V10"/>
    <mergeCell ref="W9:W10"/>
    <mergeCell ref="I8:AD8"/>
    <mergeCell ref="Y9:AC9"/>
    <mergeCell ref="F8:F10"/>
    <mergeCell ref="G8:G10"/>
    <mergeCell ref="H8:H10"/>
    <mergeCell ref="AN9:AN10"/>
    <mergeCell ref="AO9:AO10"/>
    <mergeCell ref="AP9:AP10"/>
    <mergeCell ref="AQ9:AQ10"/>
    <mergeCell ref="AR9:AR10"/>
    <mergeCell ref="AS9:AS10"/>
    <mergeCell ref="AT9:AT10"/>
    <mergeCell ref="AU9:AU10"/>
    <mergeCell ref="AV9:AV10"/>
    <mergeCell ref="AW9:BA9"/>
    <mergeCell ref="BC9:BI9"/>
    <mergeCell ref="BJ9:BJ10"/>
    <mergeCell ref="BK9:BK10"/>
    <mergeCell ref="BL9:BL10"/>
    <mergeCell ref="BM9:BM10"/>
    <mergeCell ref="BS9:BW9"/>
    <mergeCell ref="BN9:BN10"/>
    <mergeCell ref="BO9:BO10"/>
    <mergeCell ref="BP9:BP10"/>
    <mergeCell ref="BQ9:BQ10"/>
    <mergeCell ref="BR9:BR10"/>
  </mergeCells>
  <phoneticPr fontId="3"/>
  <conditionalFormatting sqref="AG11:BA22">
    <cfRule type="cellIs" dxfId="13" priority="3" operator="equal">
      <formula>"ｴﾗｰ"</formula>
    </cfRule>
  </conditionalFormatting>
  <conditionalFormatting sqref="AF31:BA34">
    <cfRule type="cellIs" dxfId="12" priority="1" operator="equal">
      <formula>"ｴﾗｰ"</formula>
    </cfRule>
  </conditionalFormatting>
  <dataValidations count="4">
    <dataValidation imeMode="off" allowBlank="1" showInputMessage="1" showErrorMessage="1" sqref="AE6 C11:C20 E11:E20 I21:AD24 H11:AE20 AE22:AE24 BC11:BW22 AG11:BA22"/>
    <dataValidation type="list" errorStyle="information" allowBlank="1" showInputMessage="1" showErrorMessage="1" sqref="B11:B20">
      <formula1>$B$29:$B$31</formula1>
    </dataValidation>
    <dataValidation type="list" errorStyle="information" allowBlank="1" showInputMessage="1" showErrorMessage="1" sqref="F11:F20">
      <formula1>$F$29:$F$31</formula1>
    </dataValidation>
    <dataValidation type="list" errorStyle="information" allowBlank="1" showInputMessage="1" showErrorMessage="1" sqref="G11:G20">
      <formula1>$G$29:$G$32</formula1>
    </dataValidation>
  </dataValidations>
  <printOptions horizontalCentered="1"/>
  <pageMargins left="0.39370078740157483" right="0.19685039370078741" top="0.39370078740157483" bottom="0.39370078740157483" header="0.31496062992125984" footer="0.31496062992125984"/>
  <pageSetup paperSize="9" scale="85" orientation="landscape" horizontalDpi="4294967294" verticalDpi="0" r:id="rId1"/>
  <headerFooter differentFirst="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V36"/>
  <sheetViews>
    <sheetView view="pageBreakPreview" zoomScaleNormal="100" zoomScaleSheetLayoutView="100" workbookViewId="0">
      <selection activeCell="D12" sqref="D12"/>
    </sheetView>
  </sheetViews>
  <sheetFormatPr defaultColWidth="3.125" defaultRowHeight="18" customHeight="1" x14ac:dyDescent="0.15"/>
  <cols>
    <col min="1" max="1" width="0.875" style="3" customWidth="1"/>
    <col min="2" max="3" width="3" style="3" customWidth="1"/>
    <col min="4" max="4" width="15.25" style="5" customWidth="1"/>
    <col min="5" max="6" width="3.625" style="5" customWidth="1"/>
    <col min="7" max="7" width="7.625" style="3" customWidth="1"/>
    <col min="8" max="17" width="5.125" style="3" customWidth="1"/>
    <col min="18" max="18" width="5.25" style="3" customWidth="1"/>
    <col min="19" max="28" width="5.125" style="3" customWidth="1"/>
    <col min="29" max="29" width="7.5" style="3" customWidth="1"/>
    <col min="30" max="30" width="13.75" style="3" customWidth="1"/>
    <col min="31" max="31" width="20.125" style="3" customWidth="1"/>
    <col min="32" max="53" width="5.125" style="3" customWidth="1"/>
    <col min="54" max="54" width="5.125" style="3" hidden="1" customWidth="1"/>
    <col min="55" max="74" width="0" style="3" hidden="1" customWidth="1"/>
    <col min="75" max="16384" width="3.125" style="3"/>
  </cols>
  <sheetData>
    <row r="1" spans="2:74" ht="3.75" customHeight="1" x14ac:dyDescent="0.15"/>
    <row r="2" spans="2:74" ht="18" customHeight="1" x14ac:dyDescent="0.15">
      <c r="B2" s="10" t="s">
        <v>67</v>
      </c>
      <c r="C2" s="10"/>
      <c r="AC2" s="288" t="str">
        <f>①総括表!D5</f>
        <v>遠別町地域農業再生協議会</v>
      </c>
      <c r="AD2" s="288"/>
    </row>
    <row r="3" spans="2:74" ht="21" customHeight="1" thickBot="1" x14ac:dyDescent="0.2">
      <c r="C3" s="10"/>
      <c r="AD3" s="11" t="s">
        <v>41</v>
      </c>
    </row>
    <row r="4" spans="2:74" ht="21" customHeight="1" thickBot="1" x14ac:dyDescent="0.2">
      <c r="B4" s="10"/>
      <c r="C4" s="287"/>
      <c r="D4" s="287"/>
      <c r="E4" s="12"/>
      <c r="F4" s="12"/>
      <c r="AD4" s="72">
        <f>①総括表!H13</f>
        <v>15155000</v>
      </c>
    </row>
    <row r="5" spans="2:74" ht="10.5" customHeight="1" thickBot="1" x14ac:dyDescent="0.2">
      <c r="B5" s="10"/>
      <c r="C5" s="10"/>
    </row>
    <row r="6" spans="2:74" ht="23.25" customHeight="1" x14ac:dyDescent="0.15">
      <c r="B6" s="299" t="s">
        <v>85</v>
      </c>
      <c r="C6" s="302" t="s">
        <v>0</v>
      </c>
      <c r="D6" s="278" t="s">
        <v>55</v>
      </c>
      <c r="E6" s="278" t="s">
        <v>56</v>
      </c>
      <c r="F6" s="281" t="s">
        <v>99</v>
      </c>
      <c r="G6" s="284" t="s">
        <v>100</v>
      </c>
      <c r="H6" s="275" t="s">
        <v>1</v>
      </c>
      <c r="I6" s="276"/>
      <c r="J6" s="276"/>
      <c r="K6" s="276"/>
      <c r="L6" s="276"/>
      <c r="M6" s="276"/>
      <c r="N6" s="276"/>
      <c r="O6" s="276"/>
      <c r="P6" s="276"/>
      <c r="Q6" s="276"/>
      <c r="R6" s="276"/>
      <c r="S6" s="276"/>
      <c r="T6" s="276"/>
      <c r="U6" s="276"/>
      <c r="V6" s="276"/>
      <c r="W6" s="276"/>
      <c r="X6" s="276"/>
      <c r="Y6" s="276"/>
      <c r="Z6" s="276"/>
      <c r="AA6" s="276"/>
      <c r="AB6" s="276"/>
      <c r="AC6" s="277"/>
      <c r="AD6" s="294" t="s">
        <v>31</v>
      </c>
      <c r="AF6" s="176" t="s">
        <v>174</v>
      </c>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177"/>
    </row>
    <row r="7" spans="2:74" ht="21.75" customHeight="1" x14ac:dyDescent="0.15">
      <c r="B7" s="300"/>
      <c r="C7" s="303"/>
      <c r="D7" s="279"/>
      <c r="E7" s="279"/>
      <c r="F7" s="282"/>
      <c r="G7" s="285"/>
      <c r="H7" s="272" t="s">
        <v>2</v>
      </c>
      <c r="I7" s="273"/>
      <c r="J7" s="273"/>
      <c r="K7" s="273"/>
      <c r="L7" s="273"/>
      <c r="M7" s="273"/>
      <c r="N7" s="274"/>
      <c r="O7" s="270" t="s">
        <v>19</v>
      </c>
      <c r="P7" s="270" t="s">
        <v>20</v>
      </c>
      <c r="Q7" s="270" t="s">
        <v>3</v>
      </c>
      <c r="R7" s="270" t="s">
        <v>4</v>
      </c>
      <c r="S7" s="270" t="s">
        <v>5</v>
      </c>
      <c r="T7" s="270" t="s">
        <v>6</v>
      </c>
      <c r="U7" s="270" t="s">
        <v>7</v>
      </c>
      <c r="V7" s="270" t="s">
        <v>8</v>
      </c>
      <c r="W7" s="270" t="s">
        <v>9</v>
      </c>
      <c r="X7" s="269" t="s">
        <v>10</v>
      </c>
      <c r="Y7" s="269"/>
      <c r="Z7" s="269"/>
      <c r="AA7" s="269"/>
      <c r="AB7" s="269"/>
      <c r="AC7" s="285" t="s">
        <v>101</v>
      </c>
      <c r="AD7" s="295"/>
      <c r="AF7" s="272" t="s">
        <v>2</v>
      </c>
      <c r="AG7" s="273"/>
      <c r="AH7" s="273"/>
      <c r="AI7" s="273"/>
      <c r="AJ7" s="273"/>
      <c r="AK7" s="273"/>
      <c r="AL7" s="274"/>
      <c r="AM7" s="270" t="s">
        <v>19</v>
      </c>
      <c r="AN7" s="270" t="s">
        <v>20</v>
      </c>
      <c r="AO7" s="270" t="s">
        <v>3</v>
      </c>
      <c r="AP7" s="270" t="s">
        <v>4</v>
      </c>
      <c r="AQ7" s="270" t="s">
        <v>5</v>
      </c>
      <c r="AR7" s="270" t="s">
        <v>6</v>
      </c>
      <c r="AS7" s="270" t="s">
        <v>7</v>
      </c>
      <c r="AT7" s="270" t="s">
        <v>8</v>
      </c>
      <c r="AU7" s="270" t="s">
        <v>9</v>
      </c>
      <c r="AV7" s="269" t="s">
        <v>10</v>
      </c>
      <c r="AW7" s="269"/>
      <c r="AX7" s="269"/>
      <c r="AY7" s="269"/>
      <c r="AZ7" s="269"/>
      <c r="BA7" s="7"/>
      <c r="BB7" s="272" t="s">
        <v>2</v>
      </c>
      <c r="BC7" s="273"/>
      <c r="BD7" s="273"/>
      <c r="BE7" s="273"/>
      <c r="BF7" s="273"/>
      <c r="BG7" s="273"/>
      <c r="BH7" s="274"/>
      <c r="BI7" s="270" t="s">
        <v>19</v>
      </c>
      <c r="BJ7" s="270" t="s">
        <v>20</v>
      </c>
      <c r="BK7" s="270" t="s">
        <v>3</v>
      </c>
      <c r="BL7" s="270" t="s">
        <v>4</v>
      </c>
      <c r="BM7" s="270" t="s">
        <v>5</v>
      </c>
      <c r="BN7" s="270" t="s">
        <v>6</v>
      </c>
      <c r="BO7" s="270" t="s">
        <v>7</v>
      </c>
      <c r="BP7" s="270" t="s">
        <v>8</v>
      </c>
      <c r="BQ7" s="270" t="s">
        <v>9</v>
      </c>
      <c r="BR7" s="269" t="s">
        <v>10</v>
      </c>
      <c r="BS7" s="269"/>
      <c r="BT7" s="269"/>
      <c r="BU7" s="269"/>
      <c r="BV7" s="269"/>
    </row>
    <row r="8" spans="2:74" ht="43.5" customHeight="1" thickBot="1" x14ac:dyDescent="0.2">
      <c r="B8" s="301"/>
      <c r="C8" s="304"/>
      <c r="D8" s="280"/>
      <c r="E8" s="280"/>
      <c r="F8" s="283"/>
      <c r="G8" s="286"/>
      <c r="H8" s="13" t="s">
        <v>11</v>
      </c>
      <c r="I8" s="13" t="s">
        <v>12</v>
      </c>
      <c r="J8" s="13" t="s">
        <v>13</v>
      </c>
      <c r="K8" s="13" t="s">
        <v>14</v>
      </c>
      <c r="L8" s="13" t="s">
        <v>15</v>
      </c>
      <c r="M8" s="13" t="s">
        <v>16</v>
      </c>
      <c r="N8" s="13" t="s">
        <v>17</v>
      </c>
      <c r="O8" s="271"/>
      <c r="P8" s="271"/>
      <c r="Q8" s="271"/>
      <c r="R8" s="271"/>
      <c r="S8" s="271"/>
      <c r="T8" s="271"/>
      <c r="U8" s="271"/>
      <c r="V8" s="271"/>
      <c r="W8" s="271"/>
      <c r="X8" s="136" t="s">
        <v>125</v>
      </c>
      <c r="Y8" s="137" t="s">
        <v>126</v>
      </c>
      <c r="Z8" s="138" t="s">
        <v>127</v>
      </c>
      <c r="AA8" s="138" t="s">
        <v>128</v>
      </c>
      <c r="AB8" s="138" t="s">
        <v>129</v>
      </c>
      <c r="AC8" s="286"/>
      <c r="AD8" s="296"/>
      <c r="AF8" s="13" t="s">
        <v>11</v>
      </c>
      <c r="AG8" s="13" t="s">
        <v>12</v>
      </c>
      <c r="AH8" s="13" t="s">
        <v>13</v>
      </c>
      <c r="AI8" s="13" t="s">
        <v>14</v>
      </c>
      <c r="AJ8" s="13" t="s">
        <v>15</v>
      </c>
      <c r="AK8" s="13" t="s">
        <v>16</v>
      </c>
      <c r="AL8" s="13" t="s">
        <v>17</v>
      </c>
      <c r="AM8" s="271"/>
      <c r="AN8" s="271"/>
      <c r="AO8" s="271"/>
      <c r="AP8" s="271"/>
      <c r="AQ8" s="271"/>
      <c r="AR8" s="271"/>
      <c r="AS8" s="271"/>
      <c r="AT8" s="271"/>
      <c r="AU8" s="271"/>
      <c r="AV8" s="136" t="s">
        <v>125</v>
      </c>
      <c r="AW8" s="137" t="s">
        <v>126</v>
      </c>
      <c r="AX8" s="138" t="s">
        <v>127</v>
      </c>
      <c r="AY8" s="138" t="s">
        <v>128</v>
      </c>
      <c r="AZ8" s="174" t="s">
        <v>129</v>
      </c>
      <c r="BA8" s="7"/>
      <c r="BB8" s="13" t="s">
        <v>11</v>
      </c>
      <c r="BC8" s="13" t="s">
        <v>12</v>
      </c>
      <c r="BD8" s="13" t="s">
        <v>13</v>
      </c>
      <c r="BE8" s="13" t="s">
        <v>14</v>
      </c>
      <c r="BF8" s="13" t="s">
        <v>15</v>
      </c>
      <c r="BG8" s="13" t="s">
        <v>16</v>
      </c>
      <c r="BH8" s="13" t="s">
        <v>17</v>
      </c>
      <c r="BI8" s="271"/>
      <c r="BJ8" s="271"/>
      <c r="BK8" s="271"/>
      <c r="BL8" s="271"/>
      <c r="BM8" s="271"/>
      <c r="BN8" s="271"/>
      <c r="BO8" s="271"/>
      <c r="BP8" s="271"/>
      <c r="BQ8" s="271"/>
      <c r="BR8" s="136" t="s">
        <v>125</v>
      </c>
      <c r="BS8" s="137" t="s">
        <v>126</v>
      </c>
      <c r="BT8" s="138" t="s">
        <v>127</v>
      </c>
      <c r="BU8" s="138" t="s">
        <v>128</v>
      </c>
      <c r="BV8" s="174" t="s">
        <v>129</v>
      </c>
    </row>
    <row r="9" spans="2:74" ht="18" customHeight="1" x14ac:dyDescent="0.15">
      <c r="B9" s="85" t="s">
        <v>226</v>
      </c>
      <c r="C9" s="74">
        <v>3</v>
      </c>
      <c r="D9" s="15" t="s">
        <v>223</v>
      </c>
      <c r="E9" s="15"/>
      <c r="F9" s="15">
        <v>1</v>
      </c>
      <c r="G9" s="224">
        <v>8000</v>
      </c>
      <c r="H9" s="76"/>
      <c r="I9" s="76"/>
      <c r="J9" s="76"/>
      <c r="K9" s="76"/>
      <c r="L9" s="76"/>
      <c r="M9" s="76"/>
      <c r="N9" s="76"/>
      <c r="O9" s="76"/>
      <c r="P9" s="76"/>
      <c r="Q9" s="76">
        <v>995</v>
      </c>
      <c r="R9" s="76"/>
      <c r="S9" s="76"/>
      <c r="T9" s="76"/>
      <c r="U9" s="76"/>
      <c r="V9" s="76"/>
      <c r="W9" s="76"/>
      <c r="X9" s="76">
        <v>1000</v>
      </c>
      <c r="Y9" s="76"/>
      <c r="Z9" s="76">
        <v>20</v>
      </c>
      <c r="AA9" s="76">
        <v>20</v>
      </c>
      <c r="AB9" s="76"/>
      <c r="AC9" s="228">
        <f>SUM(H9:AB9)</f>
        <v>2035</v>
      </c>
      <c r="AD9" s="217">
        <f>ROUNDDOWN(G9*AC9/10,0)</f>
        <v>1628000</v>
      </c>
      <c r="AF9" s="76" t="str">
        <f>IF(H9-BB9&gt;0,"ｴﾗｰ","OK")</f>
        <v>OK</v>
      </c>
      <c r="AG9" s="76" t="str">
        <f t="shared" ref="AG9:AG20" si="0">IF(I9-BC9&gt;0,"ｴﾗｰ","OK")</f>
        <v>OK</v>
      </c>
      <c r="AH9" s="76" t="str">
        <f t="shared" ref="AH9:AH20" si="1">IF(J9-BD9&gt;0,"ｴﾗｰ","OK")</f>
        <v>OK</v>
      </c>
      <c r="AI9" s="76" t="str">
        <f t="shared" ref="AI9:AI20" si="2">IF(K9-BE9&gt;0,"ｴﾗｰ","OK")</f>
        <v>OK</v>
      </c>
      <c r="AJ9" s="76" t="str">
        <f t="shared" ref="AJ9:AJ20" si="3">IF(L9-BF9&gt;0,"ｴﾗｰ","OK")</f>
        <v>OK</v>
      </c>
      <c r="AK9" s="76" t="str">
        <f t="shared" ref="AK9:AK20" si="4">IF(M9-BG9&gt;0,"ｴﾗｰ","OK")</f>
        <v>OK</v>
      </c>
      <c r="AL9" s="76" t="str">
        <f t="shared" ref="AL9:AL20" si="5">IF(N9-BH9&gt;0,"ｴﾗｰ","OK")</f>
        <v>OK</v>
      </c>
      <c r="AM9" s="76" t="str">
        <f t="shared" ref="AM9:AM20" si="6">IF(O9-BI9&gt;0,"ｴﾗｰ","OK")</f>
        <v>OK</v>
      </c>
      <c r="AN9" s="76" t="str">
        <f t="shared" ref="AN9:AN20" si="7">IF(P9-BJ9&gt;0,"ｴﾗｰ","OK")</f>
        <v>OK</v>
      </c>
      <c r="AO9" s="76" t="str">
        <f t="shared" ref="AO9:AO20" si="8">IF(Q9-BK9&gt;0,"ｴﾗｰ","OK")</f>
        <v>OK</v>
      </c>
      <c r="AP9" s="76" t="str">
        <f t="shared" ref="AP9:AP20" si="9">IF(R9-BL9&gt;0,"ｴﾗｰ","OK")</f>
        <v>OK</v>
      </c>
      <c r="AQ9" s="76" t="str">
        <f t="shared" ref="AQ9:AQ20" si="10">IF(S9-BM9&gt;0,"ｴﾗｰ","OK")</f>
        <v>OK</v>
      </c>
      <c r="AR9" s="76" t="str">
        <f t="shared" ref="AR9:AR20" si="11">IF(T9-BN9&gt;0,"ｴﾗｰ","OK")</f>
        <v>OK</v>
      </c>
      <c r="AS9" s="76" t="str">
        <f t="shared" ref="AS9:AS20" si="12">IF(U9-BO9&gt;0,"ｴﾗｰ","OK")</f>
        <v>OK</v>
      </c>
      <c r="AT9" s="76" t="str">
        <f t="shared" ref="AT9:AT20" si="13">IF(V9-BP9&gt;0,"ｴﾗｰ","OK")</f>
        <v>OK</v>
      </c>
      <c r="AU9" s="76" t="str">
        <f t="shared" ref="AU9:AU20" si="14">IF(W9-BQ9&gt;0,"ｴﾗｰ","OK")</f>
        <v>OK</v>
      </c>
      <c r="AV9" s="76" t="str">
        <f t="shared" ref="AV9:AV20" si="15">IF(X9-BR9&gt;0,"ｴﾗｰ","OK")</f>
        <v>OK</v>
      </c>
      <c r="AW9" s="76" t="str">
        <f t="shared" ref="AW9:AW20" si="16">IF(Y9-BS9&gt;0,"ｴﾗｰ","OK")</f>
        <v>OK</v>
      </c>
      <c r="AX9" s="76" t="str">
        <f t="shared" ref="AX9:AX20" si="17">IF(Z9-BT9&gt;0,"ｴﾗｰ","OK")</f>
        <v>OK</v>
      </c>
      <c r="AY9" s="76" t="str">
        <f t="shared" ref="AY9:AY20" si="18">IF(AA9-BU9&gt;0,"ｴﾗｰ","OK")</f>
        <v>OK</v>
      </c>
      <c r="AZ9" s="80" t="str">
        <f t="shared" ref="AZ9:AZ20" si="19">IF(AB9-BV9&gt;0,"ｴﾗｰ","OK")</f>
        <v>OK</v>
      </c>
      <c r="BA9" s="7"/>
      <c r="BB9" s="76">
        <f t="shared" ref="BB9:BB20" si="20">ROUNDDOWN(H9,0)</f>
        <v>0</v>
      </c>
      <c r="BC9" s="76">
        <f t="shared" ref="BC9:BC20" si="21">ROUNDDOWN(I9,0)</f>
        <v>0</v>
      </c>
      <c r="BD9" s="76">
        <f t="shared" ref="BD9:BD20" si="22">ROUNDDOWN(J9,0)</f>
        <v>0</v>
      </c>
      <c r="BE9" s="76">
        <f t="shared" ref="BE9:BE20" si="23">ROUNDDOWN(K9,0)</f>
        <v>0</v>
      </c>
      <c r="BF9" s="76">
        <f t="shared" ref="BF9:BF20" si="24">ROUNDDOWN(L9,0)</f>
        <v>0</v>
      </c>
      <c r="BG9" s="76">
        <f t="shared" ref="BG9:BG20" si="25">ROUNDDOWN(M9,0)</f>
        <v>0</v>
      </c>
      <c r="BH9" s="76">
        <f t="shared" ref="BH9:BH20" si="26">ROUNDDOWN(N9,0)</f>
        <v>0</v>
      </c>
      <c r="BI9" s="76">
        <f t="shared" ref="BI9:BI20" si="27">ROUNDDOWN(O9,0)</f>
        <v>0</v>
      </c>
      <c r="BJ9" s="76">
        <f t="shared" ref="BJ9:BJ20" si="28">ROUNDDOWN(P9,0)</f>
        <v>0</v>
      </c>
      <c r="BK9" s="76">
        <f t="shared" ref="BK9:BK20" si="29">ROUNDDOWN(Q9,0)</f>
        <v>995</v>
      </c>
      <c r="BL9" s="76">
        <f t="shared" ref="BL9:BL20" si="30">ROUNDDOWN(R9,0)</f>
        <v>0</v>
      </c>
      <c r="BM9" s="76">
        <f t="shared" ref="BM9:BM20" si="31">ROUNDDOWN(S9,0)</f>
        <v>0</v>
      </c>
      <c r="BN9" s="76">
        <f t="shared" ref="BN9:BN20" si="32">ROUNDDOWN(T9,0)</f>
        <v>0</v>
      </c>
      <c r="BO9" s="76">
        <f t="shared" ref="BO9:BO20" si="33">ROUNDDOWN(U9,0)</f>
        <v>0</v>
      </c>
      <c r="BP9" s="76">
        <f t="shared" ref="BP9:BP20" si="34">ROUNDDOWN(V9,0)</f>
        <v>0</v>
      </c>
      <c r="BQ9" s="76">
        <f t="shared" ref="BQ9:BQ20" si="35">ROUNDDOWN(W9,0)</f>
        <v>0</v>
      </c>
      <c r="BR9" s="76">
        <f t="shared" ref="BR9:BR20" si="36">ROUNDDOWN(X9,0)</f>
        <v>1000</v>
      </c>
      <c r="BS9" s="76">
        <f t="shared" ref="BS9:BS20" si="37">ROUNDDOWN(Y9,0)</f>
        <v>0</v>
      </c>
      <c r="BT9" s="76">
        <f t="shared" ref="BT9:BT20" si="38">ROUNDDOWN(Z9,0)</f>
        <v>20</v>
      </c>
      <c r="BU9" s="76">
        <f t="shared" ref="BU9:BU20" si="39">ROUNDDOWN(AA9,0)</f>
        <v>20</v>
      </c>
      <c r="BV9" s="80">
        <f t="shared" ref="BV9:BV20" si="40">ROUNDDOWN(AB9,0)</f>
        <v>0</v>
      </c>
    </row>
    <row r="10" spans="2:74" ht="18" customHeight="1" x14ac:dyDescent="0.15">
      <c r="B10" s="86" t="s">
        <v>226</v>
      </c>
      <c r="C10" s="75">
        <v>4</v>
      </c>
      <c r="D10" s="17" t="s">
        <v>224</v>
      </c>
      <c r="E10" s="17"/>
      <c r="F10" s="17">
        <v>1</v>
      </c>
      <c r="G10" s="225">
        <v>16000</v>
      </c>
      <c r="H10" s="77"/>
      <c r="I10" s="77"/>
      <c r="J10" s="77"/>
      <c r="K10" s="77"/>
      <c r="L10" s="77"/>
      <c r="M10" s="77"/>
      <c r="N10" s="77"/>
      <c r="O10" s="77"/>
      <c r="P10" s="77"/>
      <c r="Q10" s="77">
        <v>945</v>
      </c>
      <c r="R10" s="77"/>
      <c r="S10" s="77"/>
      <c r="T10" s="77"/>
      <c r="U10" s="77"/>
      <c r="V10" s="77"/>
      <c r="W10" s="77"/>
      <c r="X10" s="77">
        <v>980</v>
      </c>
      <c r="Y10" s="77"/>
      <c r="Z10" s="77">
        <v>10</v>
      </c>
      <c r="AA10" s="77">
        <v>10</v>
      </c>
      <c r="AB10" s="77"/>
      <c r="AC10" s="228">
        <f t="shared" ref="AC10:AC18" si="41">SUM(H10:AB10)</f>
        <v>1945</v>
      </c>
      <c r="AD10" s="217">
        <f t="shared" ref="AD10:AD18" si="42">ROUNDDOWN(G10*AC10/10,0)</f>
        <v>3112000</v>
      </c>
      <c r="AF10" s="77" t="str">
        <f t="shared" ref="AF10:AF20" si="43">IF(H10-BB10&gt;0,"ｴﾗｰ","OK")</f>
        <v>OK</v>
      </c>
      <c r="AG10" s="77" t="str">
        <f t="shared" si="0"/>
        <v>OK</v>
      </c>
      <c r="AH10" s="77" t="str">
        <f t="shared" si="1"/>
        <v>OK</v>
      </c>
      <c r="AI10" s="77" t="str">
        <f t="shared" si="2"/>
        <v>OK</v>
      </c>
      <c r="AJ10" s="77" t="str">
        <f t="shared" si="3"/>
        <v>OK</v>
      </c>
      <c r="AK10" s="77" t="str">
        <f t="shared" si="4"/>
        <v>OK</v>
      </c>
      <c r="AL10" s="77" t="str">
        <f t="shared" si="5"/>
        <v>OK</v>
      </c>
      <c r="AM10" s="77" t="str">
        <f t="shared" si="6"/>
        <v>OK</v>
      </c>
      <c r="AN10" s="77" t="str">
        <f t="shared" si="7"/>
        <v>OK</v>
      </c>
      <c r="AO10" s="77" t="str">
        <f t="shared" si="8"/>
        <v>OK</v>
      </c>
      <c r="AP10" s="77" t="str">
        <f t="shared" si="9"/>
        <v>OK</v>
      </c>
      <c r="AQ10" s="77" t="str">
        <f t="shared" si="10"/>
        <v>OK</v>
      </c>
      <c r="AR10" s="77" t="str">
        <f t="shared" si="11"/>
        <v>OK</v>
      </c>
      <c r="AS10" s="77" t="str">
        <f t="shared" si="12"/>
        <v>OK</v>
      </c>
      <c r="AT10" s="77" t="str">
        <f t="shared" si="13"/>
        <v>OK</v>
      </c>
      <c r="AU10" s="77" t="str">
        <f t="shared" si="14"/>
        <v>OK</v>
      </c>
      <c r="AV10" s="77" t="str">
        <f t="shared" si="15"/>
        <v>OK</v>
      </c>
      <c r="AW10" s="77" t="str">
        <f t="shared" si="16"/>
        <v>OK</v>
      </c>
      <c r="AX10" s="77" t="str">
        <f t="shared" si="17"/>
        <v>OK</v>
      </c>
      <c r="AY10" s="77" t="str">
        <f t="shared" si="18"/>
        <v>OK</v>
      </c>
      <c r="AZ10" s="122" t="str">
        <f t="shared" si="19"/>
        <v>OK</v>
      </c>
      <c r="BA10" s="7"/>
      <c r="BB10" s="77">
        <f t="shared" si="20"/>
        <v>0</v>
      </c>
      <c r="BC10" s="77">
        <f t="shared" si="21"/>
        <v>0</v>
      </c>
      <c r="BD10" s="77">
        <f t="shared" si="22"/>
        <v>0</v>
      </c>
      <c r="BE10" s="77">
        <f t="shared" si="23"/>
        <v>0</v>
      </c>
      <c r="BF10" s="77">
        <f t="shared" si="24"/>
        <v>0</v>
      </c>
      <c r="BG10" s="77">
        <f t="shared" si="25"/>
        <v>0</v>
      </c>
      <c r="BH10" s="77">
        <f t="shared" si="26"/>
        <v>0</v>
      </c>
      <c r="BI10" s="77">
        <f t="shared" si="27"/>
        <v>0</v>
      </c>
      <c r="BJ10" s="77">
        <f t="shared" si="28"/>
        <v>0</v>
      </c>
      <c r="BK10" s="77">
        <f t="shared" si="29"/>
        <v>945</v>
      </c>
      <c r="BL10" s="77">
        <f t="shared" si="30"/>
        <v>0</v>
      </c>
      <c r="BM10" s="77">
        <f t="shared" si="31"/>
        <v>0</v>
      </c>
      <c r="BN10" s="77">
        <f t="shared" si="32"/>
        <v>0</v>
      </c>
      <c r="BO10" s="77">
        <f t="shared" si="33"/>
        <v>0</v>
      </c>
      <c r="BP10" s="77">
        <f t="shared" si="34"/>
        <v>0</v>
      </c>
      <c r="BQ10" s="77">
        <f t="shared" si="35"/>
        <v>0</v>
      </c>
      <c r="BR10" s="77">
        <f t="shared" si="36"/>
        <v>980</v>
      </c>
      <c r="BS10" s="77">
        <f t="shared" si="37"/>
        <v>0</v>
      </c>
      <c r="BT10" s="77">
        <f t="shared" si="38"/>
        <v>10</v>
      </c>
      <c r="BU10" s="77">
        <f t="shared" si="39"/>
        <v>10</v>
      </c>
      <c r="BV10" s="122">
        <f t="shared" si="40"/>
        <v>0</v>
      </c>
    </row>
    <row r="11" spans="2:74" ht="18" customHeight="1" x14ac:dyDescent="0.15">
      <c r="B11" s="86" t="s">
        <v>226</v>
      </c>
      <c r="C11" s="75">
        <v>5</v>
      </c>
      <c r="D11" s="17" t="s">
        <v>225</v>
      </c>
      <c r="E11" s="17"/>
      <c r="F11" s="17">
        <v>1</v>
      </c>
      <c r="G11" s="225">
        <v>12000</v>
      </c>
      <c r="H11" s="77"/>
      <c r="I11" s="77"/>
      <c r="J11" s="77"/>
      <c r="K11" s="77"/>
      <c r="L11" s="77"/>
      <c r="M11" s="77"/>
      <c r="N11" s="77"/>
      <c r="O11" s="77"/>
      <c r="P11" s="77"/>
      <c r="Q11" s="77"/>
      <c r="R11" s="77"/>
      <c r="S11" s="77"/>
      <c r="T11" s="77"/>
      <c r="U11" s="77">
        <v>1600</v>
      </c>
      <c r="V11" s="77"/>
      <c r="W11" s="77"/>
      <c r="X11" s="77"/>
      <c r="Y11" s="77"/>
      <c r="Z11" s="77"/>
      <c r="AA11" s="77"/>
      <c r="AB11" s="77"/>
      <c r="AC11" s="228">
        <f t="shared" si="41"/>
        <v>1600</v>
      </c>
      <c r="AD11" s="217">
        <f t="shared" si="42"/>
        <v>1920000</v>
      </c>
      <c r="AF11" s="77" t="str">
        <f t="shared" si="43"/>
        <v>OK</v>
      </c>
      <c r="AG11" s="77" t="str">
        <f t="shared" si="0"/>
        <v>OK</v>
      </c>
      <c r="AH11" s="77" t="str">
        <f t="shared" si="1"/>
        <v>OK</v>
      </c>
      <c r="AI11" s="77" t="str">
        <f t="shared" si="2"/>
        <v>OK</v>
      </c>
      <c r="AJ11" s="77" t="str">
        <f t="shared" si="3"/>
        <v>OK</v>
      </c>
      <c r="AK11" s="77" t="str">
        <f t="shared" si="4"/>
        <v>OK</v>
      </c>
      <c r="AL11" s="77" t="str">
        <f t="shared" si="5"/>
        <v>OK</v>
      </c>
      <c r="AM11" s="77" t="str">
        <f t="shared" si="6"/>
        <v>OK</v>
      </c>
      <c r="AN11" s="77" t="str">
        <f t="shared" si="7"/>
        <v>OK</v>
      </c>
      <c r="AO11" s="77" t="str">
        <f t="shared" si="8"/>
        <v>OK</v>
      </c>
      <c r="AP11" s="77" t="str">
        <f t="shared" si="9"/>
        <v>OK</v>
      </c>
      <c r="AQ11" s="77" t="str">
        <f t="shared" si="10"/>
        <v>OK</v>
      </c>
      <c r="AR11" s="77" t="str">
        <f t="shared" si="11"/>
        <v>OK</v>
      </c>
      <c r="AS11" s="77" t="str">
        <f t="shared" si="12"/>
        <v>OK</v>
      </c>
      <c r="AT11" s="77" t="str">
        <f t="shared" si="13"/>
        <v>OK</v>
      </c>
      <c r="AU11" s="77" t="str">
        <f t="shared" si="14"/>
        <v>OK</v>
      </c>
      <c r="AV11" s="77" t="str">
        <f t="shared" si="15"/>
        <v>OK</v>
      </c>
      <c r="AW11" s="77" t="str">
        <f t="shared" si="16"/>
        <v>OK</v>
      </c>
      <c r="AX11" s="77" t="str">
        <f t="shared" si="17"/>
        <v>OK</v>
      </c>
      <c r="AY11" s="77" t="str">
        <f t="shared" si="18"/>
        <v>OK</v>
      </c>
      <c r="AZ11" s="122" t="str">
        <f t="shared" si="19"/>
        <v>OK</v>
      </c>
      <c r="BA11" s="7"/>
      <c r="BB11" s="77">
        <f t="shared" si="20"/>
        <v>0</v>
      </c>
      <c r="BC11" s="77">
        <f t="shared" si="21"/>
        <v>0</v>
      </c>
      <c r="BD11" s="77">
        <f t="shared" si="22"/>
        <v>0</v>
      </c>
      <c r="BE11" s="77">
        <f t="shared" si="23"/>
        <v>0</v>
      </c>
      <c r="BF11" s="77">
        <f t="shared" si="24"/>
        <v>0</v>
      </c>
      <c r="BG11" s="77">
        <f t="shared" si="25"/>
        <v>0</v>
      </c>
      <c r="BH11" s="77">
        <f t="shared" si="26"/>
        <v>0</v>
      </c>
      <c r="BI11" s="77">
        <f t="shared" si="27"/>
        <v>0</v>
      </c>
      <c r="BJ11" s="77">
        <f t="shared" si="28"/>
        <v>0</v>
      </c>
      <c r="BK11" s="77">
        <f t="shared" si="29"/>
        <v>0</v>
      </c>
      <c r="BL11" s="77">
        <f t="shared" si="30"/>
        <v>0</v>
      </c>
      <c r="BM11" s="77">
        <f t="shared" si="31"/>
        <v>0</v>
      </c>
      <c r="BN11" s="77">
        <f t="shared" si="32"/>
        <v>0</v>
      </c>
      <c r="BO11" s="77">
        <f t="shared" si="33"/>
        <v>1600</v>
      </c>
      <c r="BP11" s="77">
        <f t="shared" si="34"/>
        <v>0</v>
      </c>
      <c r="BQ11" s="77">
        <f t="shared" si="35"/>
        <v>0</v>
      </c>
      <c r="BR11" s="77">
        <f t="shared" si="36"/>
        <v>0</v>
      </c>
      <c r="BS11" s="77">
        <f t="shared" si="37"/>
        <v>0</v>
      </c>
      <c r="BT11" s="77">
        <f t="shared" si="38"/>
        <v>0</v>
      </c>
      <c r="BU11" s="77">
        <f t="shared" si="39"/>
        <v>0</v>
      </c>
      <c r="BV11" s="122">
        <f t="shared" si="40"/>
        <v>0</v>
      </c>
    </row>
    <row r="12" spans="2:74" ht="18" customHeight="1" x14ac:dyDescent="0.15">
      <c r="B12" s="86" t="s">
        <v>92</v>
      </c>
      <c r="C12" s="75">
        <v>7</v>
      </c>
      <c r="D12" s="17" t="s">
        <v>290</v>
      </c>
      <c r="E12" s="17"/>
      <c r="F12" s="17">
        <v>1</v>
      </c>
      <c r="G12" s="225">
        <v>10000</v>
      </c>
      <c r="H12" s="77"/>
      <c r="I12" s="77"/>
      <c r="J12" s="77">
        <v>1591</v>
      </c>
      <c r="K12" s="77"/>
      <c r="L12" s="77"/>
      <c r="M12" s="77"/>
      <c r="N12" s="77"/>
      <c r="O12" s="77"/>
      <c r="P12" s="77"/>
      <c r="Q12" s="77"/>
      <c r="R12" s="77"/>
      <c r="S12" s="77"/>
      <c r="T12" s="77"/>
      <c r="U12" s="77"/>
      <c r="V12" s="77"/>
      <c r="W12" s="77"/>
      <c r="X12" s="77"/>
      <c r="Y12" s="77"/>
      <c r="Z12" s="77"/>
      <c r="AA12" s="77"/>
      <c r="AB12" s="77"/>
      <c r="AC12" s="228">
        <f t="shared" si="41"/>
        <v>1591</v>
      </c>
      <c r="AD12" s="217">
        <f t="shared" si="42"/>
        <v>1591000</v>
      </c>
      <c r="AF12" s="77" t="str">
        <f t="shared" si="43"/>
        <v>OK</v>
      </c>
      <c r="AG12" s="77" t="str">
        <f t="shared" si="0"/>
        <v>OK</v>
      </c>
      <c r="AH12" s="77" t="str">
        <f t="shared" si="1"/>
        <v>OK</v>
      </c>
      <c r="AI12" s="77" t="str">
        <f t="shared" si="2"/>
        <v>OK</v>
      </c>
      <c r="AJ12" s="77" t="str">
        <f t="shared" si="3"/>
        <v>OK</v>
      </c>
      <c r="AK12" s="77" t="str">
        <f t="shared" si="4"/>
        <v>OK</v>
      </c>
      <c r="AL12" s="77" t="str">
        <f t="shared" si="5"/>
        <v>OK</v>
      </c>
      <c r="AM12" s="77" t="str">
        <f t="shared" si="6"/>
        <v>OK</v>
      </c>
      <c r="AN12" s="77" t="str">
        <f t="shared" si="7"/>
        <v>OK</v>
      </c>
      <c r="AO12" s="77" t="str">
        <f t="shared" si="8"/>
        <v>OK</v>
      </c>
      <c r="AP12" s="77" t="str">
        <f t="shared" si="9"/>
        <v>OK</v>
      </c>
      <c r="AQ12" s="77" t="str">
        <f t="shared" si="10"/>
        <v>OK</v>
      </c>
      <c r="AR12" s="77" t="str">
        <f t="shared" si="11"/>
        <v>OK</v>
      </c>
      <c r="AS12" s="77" t="str">
        <f t="shared" si="12"/>
        <v>OK</v>
      </c>
      <c r="AT12" s="77" t="str">
        <f t="shared" si="13"/>
        <v>OK</v>
      </c>
      <c r="AU12" s="77" t="str">
        <f t="shared" si="14"/>
        <v>OK</v>
      </c>
      <c r="AV12" s="77" t="str">
        <f t="shared" si="15"/>
        <v>OK</v>
      </c>
      <c r="AW12" s="77" t="str">
        <f t="shared" si="16"/>
        <v>OK</v>
      </c>
      <c r="AX12" s="77" t="str">
        <f t="shared" si="17"/>
        <v>OK</v>
      </c>
      <c r="AY12" s="77" t="str">
        <f t="shared" si="18"/>
        <v>OK</v>
      </c>
      <c r="AZ12" s="122" t="str">
        <f t="shared" si="19"/>
        <v>OK</v>
      </c>
      <c r="BA12" s="7"/>
      <c r="BB12" s="77">
        <f t="shared" si="20"/>
        <v>0</v>
      </c>
      <c r="BC12" s="77">
        <f t="shared" si="21"/>
        <v>0</v>
      </c>
      <c r="BD12" s="77">
        <f t="shared" si="22"/>
        <v>1591</v>
      </c>
      <c r="BE12" s="77">
        <f t="shared" si="23"/>
        <v>0</v>
      </c>
      <c r="BF12" s="77">
        <f t="shared" si="24"/>
        <v>0</v>
      </c>
      <c r="BG12" s="77">
        <f t="shared" si="25"/>
        <v>0</v>
      </c>
      <c r="BH12" s="77">
        <f t="shared" si="26"/>
        <v>0</v>
      </c>
      <c r="BI12" s="77">
        <f t="shared" si="27"/>
        <v>0</v>
      </c>
      <c r="BJ12" s="77">
        <f t="shared" si="28"/>
        <v>0</v>
      </c>
      <c r="BK12" s="77">
        <f t="shared" si="29"/>
        <v>0</v>
      </c>
      <c r="BL12" s="77">
        <f t="shared" si="30"/>
        <v>0</v>
      </c>
      <c r="BM12" s="77">
        <f t="shared" si="31"/>
        <v>0</v>
      </c>
      <c r="BN12" s="77">
        <f t="shared" si="32"/>
        <v>0</v>
      </c>
      <c r="BO12" s="77">
        <f t="shared" si="33"/>
        <v>0</v>
      </c>
      <c r="BP12" s="77">
        <f t="shared" si="34"/>
        <v>0</v>
      </c>
      <c r="BQ12" s="77">
        <f t="shared" si="35"/>
        <v>0</v>
      </c>
      <c r="BR12" s="77">
        <f t="shared" si="36"/>
        <v>0</v>
      </c>
      <c r="BS12" s="77">
        <f t="shared" si="37"/>
        <v>0</v>
      </c>
      <c r="BT12" s="77">
        <f t="shared" si="38"/>
        <v>0</v>
      </c>
      <c r="BU12" s="77">
        <f t="shared" si="39"/>
        <v>0</v>
      </c>
      <c r="BV12" s="122">
        <f t="shared" si="40"/>
        <v>0</v>
      </c>
    </row>
    <row r="13" spans="2:74" ht="18" customHeight="1" x14ac:dyDescent="0.15">
      <c r="B13" s="86"/>
      <c r="C13" s="75"/>
      <c r="D13" s="17"/>
      <c r="E13" s="17"/>
      <c r="F13" s="17"/>
      <c r="G13" s="225"/>
      <c r="H13" s="77"/>
      <c r="I13" s="77"/>
      <c r="J13" s="77"/>
      <c r="K13" s="77"/>
      <c r="L13" s="77"/>
      <c r="M13" s="77"/>
      <c r="N13" s="77"/>
      <c r="O13" s="77"/>
      <c r="P13" s="77"/>
      <c r="Q13" s="77"/>
      <c r="R13" s="77"/>
      <c r="S13" s="77"/>
      <c r="T13" s="77"/>
      <c r="U13" s="77"/>
      <c r="V13" s="77"/>
      <c r="W13" s="77"/>
      <c r="X13" s="77"/>
      <c r="Y13" s="77"/>
      <c r="Z13" s="77"/>
      <c r="AA13" s="77"/>
      <c r="AB13" s="77"/>
      <c r="AC13" s="228">
        <f t="shared" si="41"/>
        <v>0</v>
      </c>
      <c r="AD13" s="217">
        <f t="shared" si="42"/>
        <v>0</v>
      </c>
      <c r="AF13" s="77" t="str">
        <f t="shared" si="43"/>
        <v>OK</v>
      </c>
      <c r="AG13" s="77" t="str">
        <f t="shared" si="0"/>
        <v>OK</v>
      </c>
      <c r="AH13" s="77" t="str">
        <f t="shared" si="1"/>
        <v>OK</v>
      </c>
      <c r="AI13" s="77" t="str">
        <f t="shared" si="2"/>
        <v>OK</v>
      </c>
      <c r="AJ13" s="77" t="str">
        <f t="shared" si="3"/>
        <v>OK</v>
      </c>
      <c r="AK13" s="77" t="str">
        <f t="shared" si="4"/>
        <v>OK</v>
      </c>
      <c r="AL13" s="77" t="str">
        <f t="shared" si="5"/>
        <v>OK</v>
      </c>
      <c r="AM13" s="77" t="str">
        <f t="shared" si="6"/>
        <v>OK</v>
      </c>
      <c r="AN13" s="77" t="str">
        <f t="shared" si="7"/>
        <v>OK</v>
      </c>
      <c r="AO13" s="77" t="str">
        <f t="shared" si="8"/>
        <v>OK</v>
      </c>
      <c r="AP13" s="77" t="str">
        <f t="shared" si="9"/>
        <v>OK</v>
      </c>
      <c r="AQ13" s="77" t="str">
        <f t="shared" si="10"/>
        <v>OK</v>
      </c>
      <c r="AR13" s="77" t="str">
        <f t="shared" si="11"/>
        <v>OK</v>
      </c>
      <c r="AS13" s="77" t="str">
        <f t="shared" si="12"/>
        <v>OK</v>
      </c>
      <c r="AT13" s="77" t="str">
        <f t="shared" si="13"/>
        <v>OK</v>
      </c>
      <c r="AU13" s="77" t="str">
        <f t="shared" si="14"/>
        <v>OK</v>
      </c>
      <c r="AV13" s="77" t="str">
        <f t="shared" si="15"/>
        <v>OK</v>
      </c>
      <c r="AW13" s="77" t="str">
        <f t="shared" si="16"/>
        <v>OK</v>
      </c>
      <c r="AX13" s="77" t="str">
        <f t="shared" si="17"/>
        <v>OK</v>
      </c>
      <c r="AY13" s="77" t="str">
        <f t="shared" si="18"/>
        <v>OK</v>
      </c>
      <c r="AZ13" s="122" t="str">
        <f t="shared" si="19"/>
        <v>OK</v>
      </c>
      <c r="BA13" s="7"/>
      <c r="BB13" s="77">
        <f t="shared" si="20"/>
        <v>0</v>
      </c>
      <c r="BC13" s="77">
        <f t="shared" si="21"/>
        <v>0</v>
      </c>
      <c r="BD13" s="77">
        <f t="shared" si="22"/>
        <v>0</v>
      </c>
      <c r="BE13" s="77">
        <f t="shared" si="23"/>
        <v>0</v>
      </c>
      <c r="BF13" s="77">
        <f t="shared" si="24"/>
        <v>0</v>
      </c>
      <c r="BG13" s="77">
        <f t="shared" si="25"/>
        <v>0</v>
      </c>
      <c r="BH13" s="77">
        <f t="shared" si="26"/>
        <v>0</v>
      </c>
      <c r="BI13" s="77">
        <f t="shared" si="27"/>
        <v>0</v>
      </c>
      <c r="BJ13" s="77">
        <f t="shared" si="28"/>
        <v>0</v>
      </c>
      <c r="BK13" s="77">
        <f t="shared" si="29"/>
        <v>0</v>
      </c>
      <c r="BL13" s="77">
        <f t="shared" si="30"/>
        <v>0</v>
      </c>
      <c r="BM13" s="77">
        <f t="shared" si="31"/>
        <v>0</v>
      </c>
      <c r="BN13" s="77">
        <f t="shared" si="32"/>
        <v>0</v>
      </c>
      <c r="BO13" s="77">
        <f t="shared" si="33"/>
        <v>0</v>
      </c>
      <c r="BP13" s="77">
        <f t="shared" si="34"/>
        <v>0</v>
      </c>
      <c r="BQ13" s="77">
        <f t="shared" si="35"/>
        <v>0</v>
      </c>
      <c r="BR13" s="77">
        <f t="shared" si="36"/>
        <v>0</v>
      </c>
      <c r="BS13" s="77">
        <f t="shared" si="37"/>
        <v>0</v>
      </c>
      <c r="BT13" s="77">
        <f t="shared" si="38"/>
        <v>0</v>
      </c>
      <c r="BU13" s="77">
        <f t="shared" si="39"/>
        <v>0</v>
      </c>
      <c r="BV13" s="122">
        <f t="shared" si="40"/>
        <v>0</v>
      </c>
    </row>
    <row r="14" spans="2:74" ht="18" customHeight="1" x14ac:dyDescent="0.15">
      <c r="B14" s="86"/>
      <c r="C14" s="75"/>
      <c r="D14" s="17"/>
      <c r="E14" s="17"/>
      <c r="F14" s="17"/>
      <c r="G14" s="225"/>
      <c r="H14" s="77"/>
      <c r="I14" s="77"/>
      <c r="J14" s="77"/>
      <c r="K14" s="77"/>
      <c r="L14" s="77"/>
      <c r="M14" s="77"/>
      <c r="N14" s="77"/>
      <c r="O14" s="77"/>
      <c r="P14" s="77"/>
      <c r="Q14" s="77"/>
      <c r="R14" s="77"/>
      <c r="S14" s="77"/>
      <c r="T14" s="77"/>
      <c r="U14" s="77"/>
      <c r="V14" s="77"/>
      <c r="W14" s="77"/>
      <c r="X14" s="77"/>
      <c r="Y14" s="77"/>
      <c r="Z14" s="77"/>
      <c r="AA14" s="77"/>
      <c r="AB14" s="77"/>
      <c r="AC14" s="228">
        <f t="shared" si="41"/>
        <v>0</v>
      </c>
      <c r="AD14" s="217">
        <f t="shared" si="42"/>
        <v>0</v>
      </c>
      <c r="AF14" s="77" t="str">
        <f t="shared" si="43"/>
        <v>OK</v>
      </c>
      <c r="AG14" s="77" t="str">
        <f t="shared" si="0"/>
        <v>OK</v>
      </c>
      <c r="AH14" s="77" t="str">
        <f t="shared" si="1"/>
        <v>OK</v>
      </c>
      <c r="AI14" s="77" t="str">
        <f t="shared" si="2"/>
        <v>OK</v>
      </c>
      <c r="AJ14" s="77" t="str">
        <f t="shared" si="3"/>
        <v>OK</v>
      </c>
      <c r="AK14" s="77" t="str">
        <f t="shared" si="4"/>
        <v>OK</v>
      </c>
      <c r="AL14" s="77" t="str">
        <f t="shared" si="5"/>
        <v>OK</v>
      </c>
      <c r="AM14" s="77" t="str">
        <f t="shared" si="6"/>
        <v>OK</v>
      </c>
      <c r="AN14" s="77" t="str">
        <f t="shared" si="7"/>
        <v>OK</v>
      </c>
      <c r="AO14" s="77" t="str">
        <f t="shared" si="8"/>
        <v>OK</v>
      </c>
      <c r="AP14" s="77" t="str">
        <f t="shared" si="9"/>
        <v>OK</v>
      </c>
      <c r="AQ14" s="77" t="str">
        <f t="shared" si="10"/>
        <v>OK</v>
      </c>
      <c r="AR14" s="77" t="str">
        <f t="shared" si="11"/>
        <v>OK</v>
      </c>
      <c r="AS14" s="77" t="str">
        <f t="shared" si="12"/>
        <v>OK</v>
      </c>
      <c r="AT14" s="77" t="str">
        <f t="shared" si="13"/>
        <v>OK</v>
      </c>
      <c r="AU14" s="77" t="str">
        <f t="shared" si="14"/>
        <v>OK</v>
      </c>
      <c r="AV14" s="77" t="str">
        <f t="shared" si="15"/>
        <v>OK</v>
      </c>
      <c r="AW14" s="77" t="str">
        <f t="shared" si="16"/>
        <v>OK</v>
      </c>
      <c r="AX14" s="77" t="str">
        <f t="shared" si="17"/>
        <v>OK</v>
      </c>
      <c r="AY14" s="77" t="str">
        <f t="shared" si="18"/>
        <v>OK</v>
      </c>
      <c r="AZ14" s="122" t="str">
        <f t="shared" si="19"/>
        <v>OK</v>
      </c>
      <c r="BA14" s="7"/>
      <c r="BB14" s="77">
        <f t="shared" si="20"/>
        <v>0</v>
      </c>
      <c r="BC14" s="77">
        <f t="shared" si="21"/>
        <v>0</v>
      </c>
      <c r="BD14" s="77">
        <f t="shared" si="22"/>
        <v>0</v>
      </c>
      <c r="BE14" s="77">
        <f t="shared" si="23"/>
        <v>0</v>
      </c>
      <c r="BF14" s="77">
        <f t="shared" si="24"/>
        <v>0</v>
      </c>
      <c r="BG14" s="77">
        <f t="shared" si="25"/>
        <v>0</v>
      </c>
      <c r="BH14" s="77">
        <f t="shared" si="26"/>
        <v>0</v>
      </c>
      <c r="BI14" s="77">
        <f t="shared" si="27"/>
        <v>0</v>
      </c>
      <c r="BJ14" s="77">
        <f t="shared" si="28"/>
        <v>0</v>
      </c>
      <c r="BK14" s="77">
        <f t="shared" si="29"/>
        <v>0</v>
      </c>
      <c r="BL14" s="77">
        <f t="shared" si="30"/>
        <v>0</v>
      </c>
      <c r="BM14" s="77">
        <f t="shared" si="31"/>
        <v>0</v>
      </c>
      <c r="BN14" s="77">
        <f t="shared" si="32"/>
        <v>0</v>
      </c>
      <c r="BO14" s="77">
        <f t="shared" si="33"/>
        <v>0</v>
      </c>
      <c r="BP14" s="77">
        <f t="shared" si="34"/>
        <v>0</v>
      </c>
      <c r="BQ14" s="77">
        <f t="shared" si="35"/>
        <v>0</v>
      </c>
      <c r="BR14" s="77">
        <f t="shared" si="36"/>
        <v>0</v>
      </c>
      <c r="BS14" s="77">
        <f t="shared" si="37"/>
        <v>0</v>
      </c>
      <c r="BT14" s="77">
        <f t="shared" si="38"/>
        <v>0</v>
      </c>
      <c r="BU14" s="77">
        <f t="shared" si="39"/>
        <v>0</v>
      </c>
      <c r="BV14" s="122">
        <f t="shared" si="40"/>
        <v>0</v>
      </c>
    </row>
    <row r="15" spans="2:74" ht="18" customHeight="1" x14ac:dyDescent="0.15">
      <c r="B15" s="86"/>
      <c r="C15" s="75"/>
      <c r="D15" s="17"/>
      <c r="E15" s="17"/>
      <c r="F15" s="17"/>
      <c r="G15" s="225"/>
      <c r="H15" s="77"/>
      <c r="I15" s="77"/>
      <c r="J15" s="77"/>
      <c r="K15" s="77"/>
      <c r="L15" s="77"/>
      <c r="M15" s="77"/>
      <c r="N15" s="77"/>
      <c r="O15" s="77"/>
      <c r="P15" s="77"/>
      <c r="Q15" s="77"/>
      <c r="R15" s="77"/>
      <c r="S15" s="77"/>
      <c r="T15" s="173"/>
      <c r="U15" s="77"/>
      <c r="V15" s="77"/>
      <c r="W15" s="77"/>
      <c r="X15" s="77"/>
      <c r="Y15" s="77"/>
      <c r="Z15" s="77"/>
      <c r="AA15" s="77"/>
      <c r="AB15" s="77"/>
      <c r="AC15" s="228">
        <f t="shared" si="41"/>
        <v>0</v>
      </c>
      <c r="AD15" s="217">
        <f t="shared" si="42"/>
        <v>0</v>
      </c>
      <c r="AF15" s="77" t="str">
        <f t="shared" si="43"/>
        <v>OK</v>
      </c>
      <c r="AG15" s="77" t="str">
        <f t="shared" si="0"/>
        <v>OK</v>
      </c>
      <c r="AH15" s="77" t="str">
        <f t="shared" si="1"/>
        <v>OK</v>
      </c>
      <c r="AI15" s="77" t="str">
        <f t="shared" si="2"/>
        <v>OK</v>
      </c>
      <c r="AJ15" s="77" t="str">
        <f t="shared" si="3"/>
        <v>OK</v>
      </c>
      <c r="AK15" s="77" t="str">
        <f t="shared" si="4"/>
        <v>OK</v>
      </c>
      <c r="AL15" s="77" t="str">
        <f t="shared" si="5"/>
        <v>OK</v>
      </c>
      <c r="AM15" s="77" t="str">
        <f t="shared" si="6"/>
        <v>OK</v>
      </c>
      <c r="AN15" s="77" t="str">
        <f t="shared" si="7"/>
        <v>OK</v>
      </c>
      <c r="AO15" s="77" t="str">
        <f t="shared" si="8"/>
        <v>OK</v>
      </c>
      <c r="AP15" s="77" t="str">
        <f t="shared" si="9"/>
        <v>OK</v>
      </c>
      <c r="AQ15" s="77" t="str">
        <f t="shared" si="10"/>
        <v>OK</v>
      </c>
      <c r="AR15" s="77" t="str">
        <f t="shared" si="11"/>
        <v>OK</v>
      </c>
      <c r="AS15" s="77" t="str">
        <f t="shared" si="12"/>
        <v>OK</v>
      </c>
      <c r="AT15" s="77" t="str">
        <f t="shared" si="13"/>
        <v>OK</v>
      </c>
      <c r="AU15" s="77" t="str">
        <f t="shared" si="14"/>
        <v>OK</v>
      </c>
      <c r="AV15" s="77" t="str">
        <f t="shared" si="15"/>
        <v>OK</v>
      </c>
      <c r="AW15" s="77" t="str">
        <f t="shared" si="16"/>
        <v>OK</v>
      </c>
      <c r="AX15" s="77" t="str">
        <f t="shared" si="17"/>
        <v>OK</v>
      </c>
      <c r="AY15" s="77" t="str">
        <f t="shared" si="18"/>
        <v>OK</v>
      </c>
      <c r="AZ15" s="122" t="str">
        <f t="shared" si="19"/>
        <v>OK</v>
      </c>
      <c r="BA15" s="7"/>
      <c r="BB15" s="77">
        <f t="shared" si="20"/>
        <v>0</v>
      </c>
      <c r="BC15" s="77">
        <f t="shared" si="21"/>
        <v>0</v>
      </c>
      <c r="BD15" s="77">
        <f t="shared" si="22"/>
        <v>0</v>
      </c>
      <c r="BE15" s="77">
        <f t="shared" si="23"/>
        <v>0</v>
      </c>
      <c r="BF15" s="77">
        <f t="shared" si="24"/>
        <v>0</v>
      </c>
      <c r="BG15" s="77">
        <f t="shared" si="25"/>
        <v>0</v>
      </c>
      <c r="BH15" s="77">
        <f t="shared" si="26"/>
        <v>0</v>
      </c>
      <c r="BI15" s="77">
        <f t="shared" si="27"/>
        <v>0</v>
      </c>
      <c r="BJ15" s="77">
        <f t="shared" si="28"/>
        <v>0</v>
      </c>
      <c r="BK15" s="77">
        <f t="shared" si="29"/>
        <v>0</v>
      </c>
      <c r="BL15" s="77">
        <f t="shared" si="30"/>
        <v>0</v>
      </c>
      <c r="BM15" s="77">
        <f t="shared" si="31"/>
        <v>0</v>
      </c>
      <c r="BN15" s="77">
        <f t="shared" si="32"/>
        <v>0</v>
      </c>
      <c r="BO15" s="77">
        <f t="shared" si="33"/>
        <v>0</v>
      </c>
      <c r="BP15" s="77">
        <f t="shared" si="34"/>
        <v>0</v>
      </c>
      <c r="BQ15" s="77">
        <f t="shared" si="35"/>
        <v>0</v>
      </c>
      <c r="BR15" s="77">
        <f t="shared" si="36"/>
        <v>0</v>
      </c>
      <c r="BS15" s="77">
        <f t="shared" si="37"/>
        <v>0</v>
      </c>
      <c r="BT15" s="77">
        <f t="shared" si="38"/>
        <v>0</v>
      </c>
      <c r="BU15" s="77">
        <f t="shared" si="39"/>
        <v>0</v>
      </c>
      <c r="BV15" s="122">
        <f t="shared" si="40"/>
        <v>0</v>
      </c>
    </row>
    <row r="16" spans="2:74" ht="18" customHeight="1" x14ac:dyDescent="0.15">
      <c r="B16" s="86"/>
      <c r="C16" s="75"/>
      <c r="D16" s="17"/>
      <c r="E16" s="17"/>
      <c r="F16" s="17"/>
      <c r="G16" s="225"/>
      <c r="H16" s="77"/>
      <c r="I16" s="77"/>
      <c r="J16" s="77"/>
      <c r="K16" s="77"/>
      <c r="L16" s="77"/>
      <c r="M16" s="77"/>
      <c r="N16" s="77"/>
      <c r="O16" s="77"/>
      <c r="P16" s="77"/>
      <c r="Q16" s="77"/>
      <c r="R16" s="77"/>
      <c r="S16" s="77"/>
      <c r="T16" s="77"/>
      <c r="U16" s="77"/>
      <c r="V16" s="77"/>
      <c r="W16" s="77"/>
      <c r="X16" s="77"/>
      <c r="Y16" s="77"/>
      <c r="Z16" s="77"/>
      <c r="AA16" s="77"/>
      <c r="AB16" s="77"/>
      <c r="AC16" s="228">
        <f t="shared" si="41"/>
        <v>0</v>
      </c>
      <c r="AD16" s="217">
        <f t="shared" si="42"/>
        <v>0</v>
      </c>
      <c r="AF16" s="77" t="str">
        <f t="shared" si="43"/>
        <v>OK</v>
      </c>
      <c r="AG16" s="77" t="str">
        <f t="shared" si="0"/>
        <v>OK</v>
      </c>
      <c r="AH16" s="77" t="str">
        <f t="shared" si="1"/>
        <v>OK</v>
      </c>
      <c r="AI16" s="77" t="str">
        <f t="shared" si="2"/>
        <v>OK</v>
      </c>
      <c r="AJ16" s="77" t="str">
        <f t="shared" si="3"/>
        <v>OK</v>
      </c>
      <c r="AK16" s="77" t="str">
        <f t="shared" si="4"/>
        <v>OK</v>
      </c>
      <c r="AL16" s="77" t="str">
        <f t="shared" si="5"/>
        <v>OK</v>
      </c>
      <c r="AM16" s="77" t="str">
        <f t="shared" si="6"/>
        <v>OK</v>
      </c>
      <c r="AN16" s="77" t="str">
        <f t="shared" si="7"/>
        <v>OK</v>
      </c>
      <c r="AO16" s="77" t="str">
        <f t="shared" si="8"/>
        <v>OK</v>
      </c>
      <c r="AP16" s="77" t="str">
        <f t="shared" si="9"/>
        <v>OK</v>
      </c>
      <c r="AQ16" s="77" t="str">
        <f t="shared" si="10"/>
        <v>OK</v>
      </c>
      <c r="AR16" s="77" t="str">
        <f t="shared" si="11"/>
        <v>OK</v>
      </c>
      <c r="AS16" s="77" t="str">
        <f t="shared" si="12"/>
        <v>OK</v>
      </c>
      <c r="AT16" s="77" t="str">
        <f t="shared" si="13"/>
        <v>OK</v>
      </c>
      <c r="AU16" s="77" t="str">
        <f t="shared" si="14"/>
        <v>OK</v>
      </c>
      <c r="AV16" s="77" t="str">
        <f t="shared" si="15"/>
        <v>OK</v>
      </c>
      <c r="AW16" s="77" t="str">
        <f t="shared" si="16"/>
        <v>OK</v>
      </c>
      <c r="AX16" s="77" t="str">
        <f t="shared" si="17"/>
        <v>OK</v>
      </c>
      <c r="AY16" s="77" t="str">
        <f t="shared" si="18"/>
        <v>OK</v>
      </c>
      <c r="AZ16" s="122" t="str">
        <f t="shared" si="19"/>
        <v>OK</v>
      </c>
      <c r="BA16" s="7"/>
      <c r="BB16" s="77">
        <f t="shared" si="20"/>
        <v>0</v>
      </c>
      <c r="BC16" s="77">
        <f t="shared" si="21"/>
        <v>0</v>
      </c>
      <c r="BD16" s="77">
        <f t="shared" si="22"/>
        <v>0</v>
      </c>
      <c r="BE16" s="77">
        <f t="shared" si="23"/>
        <v>0</v>
      </c>
      <c r="BF16" s="77">
        <f t="shared" si="24"/>
        <v>0</v>
      </c>
      <c r="BG16" s="77">
        <f t="shared" si="25"/>
        <v>0</v>
      </c>
      <c r="BH16" s="77">
        <f t="shared" si="26"/>
        <v>0</v>
      </c>
      <c r="BI16" s="77">
        <f t="shared" si="27"/>
        <v>0</v>
      </c>
      <c r="BJ16" s="77">
        <f t="shared" si="28"/>
        <v>0</v>
      </c>
      <c r="BK16" s="77">
        <f t="shared" si="29"/>
        <v>0</v>
      </c>
      <c r="BL16" s="77">
        <f t="shared" si="30"/>
        <v>0</v>
      </c>
      <c r="BM16" s="77">
        <f t="shared" si="31"/>
        <v>0</v>
      </c>
      <c r="BN16" s="77">
        <f t="shared" si="32"/>
        <v>0</v>
      </c>
      <c r="BO16" s="77">
        <f t="shared" si="33"/>
        <v>0</v>
      </c>
      <c r="BP16" s="77">
        <f t="shared" si="34"/>
        <v>0</v>
      </c>
      <c r="BQ16" s="77">
        <f t="shared" si="35"/>
        <v>0</v>
      </c>
      <c r="BR16" s="77">
        <f t="shared" si="36"/>
        <v>0</v>
      </c>
      <c r="BS16" s="77">
        <f t="shared" si="37"/>
        <v>0</v>
      </c>
      <c r="BT16" s="77">
        <f t="shared" si="38"/>
        <v>0</v>
      </c>
      <c r="BU16" s="77">
        <f t="shared" si="39"/>
        <v>0</v>
      </c>
      <c r="BV16" s="122">
        <f t="shared" si="40"/>
        <v>0</v>
      </c>
    </row>
    <row r="17" spans="2:74" ht="18" customHeight="1" x14ac:dyDescent="0.15">
      <c r="B17" s="86"/>
      <c r="C17" s="75"/>
      <c r="D17" s="17"/>
      <c r="E17" s="17"/>
      <c r="F17" s="17"/>
      <c r="G17" s="225"/>
      <c r="H17" s="77"/>
      <c r="I17" s="77"/>
      <c r="J17" s="77"/>
      <c r="K17" s="77"/>
      <c r="L17" s="77"/>
      <c r="M17" s="77"/>
      <c r="N17" s="77"/>
      <c r="O17" s="77"/>
      <c r="P17" s="77"/>
      <c r="Q17" s="77"/>
      <c r="R17" s="77"/>
      <c r="S17" s="77"/>
      <c r="T17" s="77"/>
      <c r="U17" s="77"/>
      <c r="V17" s="77"/>
      <c r="W17" s="77"/>
      <c r="X17" s="77"/>
      <c r="Y17" s="77"/>
      <c r="Z17" s="77"/>
      <c r="AA17" s="77"/>
      <c r="AB17" s="77"/>
      <c r="AC17" s="228">
        <f t="shared" si="41"/>
        <v>0</v>
      </c>
      <c r="AD17" s="217">
        <f t="shared" si="42"/>
        <v>0</v>
      </c>
      <c r="AF17" s="77" t="str">
        <f t="shared" si="43"/>
        <v>OK</v>
      </c>
      <c r="AG17" s="77" t="str">
        <f t="shared" si="0"/>
        <v>OK</v>
      </c>
      <c r="AH17" s="77" t="str">
        <f t="shared" si="1"/>
        <v>OK</v>
      </c>
      <c r="AI17" s="77" t="str">
        <f t="shared" si="2"/>
        <v>OK</v>
      </c>
      <c r="AJ17" s="77" t="str">
        <f t="shared" si="3"/>
        <v>OK</v>
      </c>
      <c r="AK17" s="77" t="str">
        <f t="shared" si="4"/>
        <v>OK</v>
      </c>
      <c r="AL17" s="77" t="str">
        <f t="shared" si="5"/>
        <v>OK</v>
      </c>
      <c r="AM17" s="77" t="str">
        <f t="shared" si="6"/>
        <v>OK</v>
      </c>
      <c r="AN17" s="77" t="str">
        <f t="shared" si="7"/>
        <v>OK</v>
      </c>
      <c r="AO17" s="77" t="str">
        <f t="shared" si="8"/>
        <v>OK</v>
      </c>
      <c r="AP17" s="77" t="str">
        <f t="shared" si="9"/>
        <v>OK</v>
      </c>
      <c r="AQ17" s="77" t="str">
        <f t="shared" si="10"/>
        <v>OK</v>
      </c>
      <c r="AR17" s="77" t="str">
        <f t="shared" si="11"/>
        <v>OK</v>
      </c>
      <c r="AS17" s="77" t="str">
        <f t="shared" si="12"/>
        <v>OK</v>
      </c>
      <c r="AT17" s="77" t="str">
        <f t="shared" si="13"/>
        <v>OK</v>
      </c>
      <c r="AU17" s="77" t="str">
        <f t="shared" si="14"/>
        <v>OK</v>
      </c>
      <c r="AV17" s="77" t="str">
        <f t="shared" si="15"/>
        <v>OK</v>
      </c>
      <c r="AW17" s="77" t="str">
        <f t="shared" si="16"/>
        <v>OK</v>
      </c>
      <c r="AX17" s="77" t="str">
        <f t="shared" si="17"/>
        <v>OK</v>
      </c>
      <c r="AY17" s="77" t="str">
        <f t="shared" si="18"/>
        <v>OK</v>
      </c>
      <c r="AZ17" s="122" t="str">
        <f t="shared" si="19"/>
        <v>OK</v>
      </c>
      <c r="BA17" s="7"/>
      <c r="BB17" s="77">
        <f t="shared" si="20"/>
        <v>0</v>
      </c>
      <c r="BC17" s="77">
        <f t="shared" si="21"/>
        <v>0</v>
      </c>
      <c r="BD17" s="77">
        <f t="shared" si="22"/>
        <v>0</v>
      </c>
      <c r="BE17" s="77">
        <f t="shared" si="23"/>
        <v>0</v>
      </c>
      <c r="BF17" s="77">
        <f t="shared" si="24"/>
        <v>0</v>
      </c>
      <c r="BG17" s="77">
        <f t="shared" si="25"/>
        <v>0</v>
      </c>
      <c r="BH17" s="77">
        <f t="shared" si="26"/>
        <v>0</v>
      </c>
      <c r="BI17" s="77">
        <f t="shared" si="27"/>
        <v>0</v>
      </c>
      <c r="BJ17" s="77">
        <f t="shared" si="28"/>
        <v>0</v>
      </c>
      <c r="BK17" s="77">
        <f t="shared" si="29"/>
        <v>0</v>
      </c>
      <c r="BL17" s="77">
        <f t="shared" si="30"/>
        <v>0</v>
      </c>
      <c r="BM17" s="77">
        <f t="shared" si="31"/>
        <v>0</v>
      </c>
      <c r="BN17" s="77">
        <f t="shared" si="32"/>
        <v>0</v>
      </c>
      <c r="BO17" s="77">
        <f t="shared" si="33"/>
        <v>0</v>
      </c>
      <c r="BP17" s="77">
        <f t="shared" si="34"/>
        <v>0</v>
      </c>
      <c r="BQ17" s="77">
        <f t="shared" si="35"/>
        <v>0</v>
      </c>
      <c r="BR17" s="77">
        <f t="shared" si="36"/>
        <v>0</v>
      </c>
      <c r="BS17" s="77">
        <f t="shared" si="37"/>
        <v>0</v>
      </c>
      <c r="BT17" s="77">
        <f t="shared" si="38"/>
        <v>0</v>
      </c>
      <c r="BU17" s="77">
        <f t="shared" si="39"/>
        <v>0</v>
      </c>
      <c r="BV17" s="122">
        <f t="shared" si="40"/>
        <v>0</v>
      </c>
    </row>
    <row r="18" spans="2:74" ht="18" customHeight="1" thickBot="1" x14ac:dyDescent="0.2">
      <c r="B18" s="86"/>
      <c r="C18" s="75"/>
      <c r="D18" s="17"/>
      <c r="E18" s="17"/>
      <c r="F18" s="17"/>
      <c r="G18" s="225"/>
      <c r="H18" s="77"/>
      <c r="I18" s="77"/>
      <c r="J18" s="77"/>
      <c r="K18" s="77"/>
      <c r="L18" s="77"/>
      <c r="M18" s="77"/>
      <c r="N18" s="77"/>
      <c r="O18" s="77"/>
      <c r="P18" s="77"/>
      <c r="Q18" s="77"/>
      <c r="R18" s="77"/>
      <c r="S18" s="77"/>
      <c r="T18" s="77"/>
      <c r="U18" s="77"/>
      <c r="V18" s="77"/>
      <c r="W18" s="77"/>
      <c r="X18" s="77"/>
      <c r="Y18" s="77"/>
      <c r="Z18" s="77"/>
      <c r="AA18" s="77"/>
      <c r="AB18" s="77"/>
      <c r="AC18" s="228">
        <f t="shared" si="41"/>
        <v>0</v>
      </c>
      <c r="AD18" s="217">
        <f t="shared" si="42"/>
        <v>0</v>
      </c>
      <c r="AF18" s="77" t="str">
        <f t="shared" si="43"/>
        <v>OK</v>
      </c>
      <c r="AG18" s="77" t="str">
        <f t="shared" si="0"/>
        <v>OK</v>
      </c>
      <c r="AH18" s="77" t="str">
        <f t="shared" si="1"/>
        <v>OK</v>
      </c>
      <c r="AI18" s="77" t="str">
        <f t="shared" si="2"/>
        <v>OK</v>
      </c>
      <c r="AJ18" s="77" t="str">
        <f t="shared" si="3"/>
        <v>OK</v>
      </c>
      <c r="AK18" s="77" t="str">
        <f t="shared" si="4"/>
        <v>OK</v>
      </c>
      <c r="AL18" s="77" t="str">
        <f t="shared" si="5"/>
        <v>OK</v>
      </c>
      <c r="AM18" s="77" t="str">
        <f t="shared" si="6"/>
        <v>OK</v>
      </c>
      <c r="AN18" s="77" t="str">
        <f t="shared" si="7"/>
        <v>OK</v>
      </c>
      <c r="AO18" s="77" t="str">
        <f t="shared" si="8"/>
        <v>OK</v>
      </c>
      <c r="AP18" s="77" t="str">
        <f t="shared" si="9"/>
        <v>OK</v>
      </c>
      <c r="AQ18" s="77" t="str">
        <f t="shared" si="10"/>
        <v>OK</v>
      </c>
      <c r="AR18" s="77" t="str">
        <f t="shared" si="11"/>
        <v>OK</v>
      </c>
      <c r="AS18" s="77" t="str">
        <f t="shared" si="12"/>
        <v>OK</v>
      </c>
      <c r="AT18" s="77" t="str">
        <f t="shared" si="13"/>
        <v>OK</v>
      </c>
      <c r="AU18" s="77" t="str">
        <f t="shared" si="14"/>
        <v>OK</v>
      </c>
      <c r="AV18" s="77" t="str">
        <f t="shared" si="15"/>
        <v>OK</v>
      </c>
      <c r="AW18" s="77" t="str">
        <f t="shared" si="16"/>
        <v>OK</v>
      </c>
      <c r="AX18" s="77" t="str">
        <f t="shared" si="17"/>
        <v>OK</v>
      </c>
      <c r="AY18" s="77" t="str">
        <f t="shared" si="18"/>
        <v>OK</v>
      </c>
      <c r="AZ18" s="122" t="str">
        <f t="shared" si="19"/>
        <v>OK</v>
      </c>
      <c r="BA18" s="7"/>
      <c r="BB18" s="77">
        <f t="shared" si="20"/>
        <v>0</v>
      </c>
      <c r="BC18" s="77">
        <f t="shared" si="21"/>
        <v>0</v>
      </c>
      <c r="BD18" s="77">
        <f t="shared" si="22"/>
        <v>0</v>
      </c>
      <c r="BE18" s="77">
        <f t="shared" si="23"/>
        <v>0</v>
      </c>
      <c r="BF18" s="77">
        <f t="shared" si="24"/>
        <v>0</v>
      </c>
      <c r="BG18" s="77">
        <f t="shared" si="25"/>
        <v>0</v>
      </c>
      <c r="BH18" s="77">
        <f t="shared" si="26"/>
        <v>0</v>
      </c>
      <c r="BI18" s="77">
        <f t="shared" si="27"/>
        <v>0</v>
      </c>
      <c r="BJ18" s="77">
        <f t="shared" si="28"/>
        <v>0</v>
      </c>
      <c r="BK18" s="77">
        <f t="shared" si="29"/>
        <v>0</v>
      </c>
      <c r="BL18" s="77">
        <f t="shared" si="30"/>
        <v>0</v>
      </c>
      <c r="BM18" s="77">
        <f t="shared" si="31"/>
        <v>0</v>
      </c>
      <c r="BN18" s="77">
        <f t="shared" si="32"/>
        <v>0</v>
      </c>
      <c r="BO18" s="77">
        <f t="shared" si="33"/>
        <v>0</v>
      </c>
      <c r="BP18" s="77">
        <f t="shared" si="34"/>
        <v>0</v>
      </c>
      <c r="BQ18" s="77">
        <f t="shared" si="35"/>
        <v>0</v>
      </c>
      <c r="BR18" s="77">
        <f t="shared" si="36"/>
        <v>0</v>
      </c>
      <c r="BS18" s="77">
        <f t="shared" si="37"/>
        <v>0</v>
      </c>
      <c r="BT18" s="77">
        <f t="shared" si="38"/>
        <v>0</v>
      </c>
      <c r="BU18" s="77">
        <f t="shared" si="39"/>
        <v>0</v>
      </c>
      <c r="BV18" s="122">
        <f t="shared" si="40"/>
        <v>0</v>
      </c>
    </row>
    <row r="19" spans="2:74" ht="18" customHeight="1" thickTop="1" x14ac:dyDescent="0.15">
      <c r="B19" s="291" t="s">
        <v>102</v>
      </c>
      <c r="C19" s="292"/>
      <c r="D19" s="292"/>
      <c r="E19" s="60"/>
      <c r="F19" s="60"/>
      <c r="G19" s="18" t="s">
        <v>18</v>
      </c>
      <c r="H19" s="78"/>
      <c r="I19" s="78"/>
      <c r="J19" s="78">
        <v>1591</v>
      </c>
      <c r="K19" s="78"/>
      <c r="L19" s="78"/>
      <c r="M19" s="78"/>
      <c r="N19" s="78"/>
      <c r="O19" s="78"/>
      <c r="P19" s="78"/>
      <c r="Q19" s="78">
        <v>995</v>
      </c>
      <c r="R19" s="78"/>
      <c r="S19" s="78"/>
      <c r="T19" s="78"/>
      <c r="U19" s="78">
        <v>1600</v>
      </c>
      <c r="V19" s="78"/>
      <c r="W19" s="78"/>
      <c r="X19" s="78">
        <v>1000</v>
      </c>
      <c r="Y19" s="78"/>
      <c r="Z19" s="78">
        <v>20</v>
      </c>
      <c r="AA19" s="78">
        <v>20</v>
      </c>
      <c r="AB19" s="78"/>
      <c r="AC19" s="222">
        <f>SUM(H19:AB19)</f>
        <v>5226</v>
      </c>
      <c r="AD19" s="58" t="s">
        <v>105</v>
      </c>
      <c r="AF19" s="78" t="str">
        <f t="shared" si="43"/>
        <v>OK</v>
      </c>
      <c r="AG19" s="78" t="str">
        <f t="shared" si="0"/>
        <v>OK</v>
      </c>
      <c r="AH19" s="78" t="str">
        <f t="shared" si="1"/>
        <v>OK</v>
      </c>
      <c r="AI19" s="78" t="str">
        <f t="shared" si="2"/>
        <v>OK</v>
      </c>
      <c r="AJ19" s="78" t="str">
        <f t="shared" si="3"/>
        <v>OK</v>
      </c>
      <c r="AK19" s="78" t="str">
        <f t="shared" si="4"/>
        <v>OK</v>
      </c>
      <c r="AL19" s="78" t="str">
        <f t="shared" si="5"/>
        <v>OK</v>
      </c>
      <c r="AM19" s="78" t="str">
        <f t="shared" si="6"/>
        <v>OK</v>
      </c>
      <c r="AN19" s="78" t="str">
        <f t="shared" si="7"/>
        <v>OK</v>
      </c>
      <c r="AO19" s="78" t="str">
        <f t="shared" si="8"/>
        <v>OK</v>
      </c>
      <c r="AP19" s="78" t="str">
        <f t="shared" si="9"/>
        <v>OK</v>
      </c>
      <c r="AQ19" s="78" t="str">
        <f t="shared" si="10"/>
        <v>OK</v>
      </c>
      <c r="AR19" s="78" t="str">
        <f t="shared" si="11"/>
        <v>OK</v>
      </c>
      <c r="AS19" s="78" t="str">
        <f t="shared" si="12"/>
        <v>OK</v>
      </c>
      <c r="AT19" s="78" t="str">
        <f t="shared" si="13"/>
        <v>OK</v>
      </c>
      <c r="AU19" s="78" t="str">
        <f t="shared" si="14"/>
        <v>OK</v>
      </c>
      <c r="AV19" s="78" t="str">
        <f t="shared" si="15"/>
        <v>OK</v>
      </c>
      <c r="AW19" s="78" t="str">
        <f t="shared" si="16"/>
        <v>OK</v>
      </c>
      <c r="AX19" s="78" t="str">
        <f t="shared" si="17"/>
        <v>OK</v>
      </c>
      <c r="AY19" s="78" t="str">
        <f t="shared" si="18"/>
        <v>OK</v>
      </c>
      <c r="AZ19" s="78" t="str">
        <f t="shared" si="19"/>
        <v>OK</v>
      </c>
      <c r="BA19" s="7"/>
      <c r="BB19" s="78">
        <f t="shared" si="20"/>
        <v>0</v>
      </c>
      <c r="BC19" s="78">
        <f t="shared" si="21"/>
        <v>0</v>
      </c>
      <c r="BD19" s="78">
        <f t="shared" si="22"/>
        <v>1591</v>
      </c>
      <c r="BE19" s="78">
        <f t="shared" si="23"/>
        <v>0</v>
      </c>
      <c r="BF19" s="78">
        <f t="shared" si="24"/>
        <v>0</v>
      </c>
      <c r="BG19" s="78">
        <f t="shared" si="25"/>
        <v>0</v>
      </c>
      <c r="BH19" s="78">
        <f t="shared" si="26"/>
        <v>0</v>
      </c>
      <c r="BI19" s="78">
        <f t="shared" si="27"/>
        <v>0</v>
      </c>
      <c r="BJ19" s="78">
        <f t="shared" si="28"/>
        <v>0</v>
      </c>
      <c r="BK19" s="78">
        <f t="shared" si="29"/>
        <v>995</v>
      </c>
      <c r="BL19" s="78">
        <f t="shared" si="30"/>
        <v>0</v>
      </c>
      <c r="BM19" s="78">
        <f t="shared" si="31"/>
        <v>0</v>
      </c>
      <c r="BN19" s="78">
        <f t="shared" si="32"/>
        <v>0</v>
      </c>
      <c r="BO19" s="78">
        <f t="shared" si="33"/>
        <v>1600</v>
      </c>
      <c r="BP19" s="78">
        <f t="shared" si="34"/>
        <v>0</v>
      </c>
      <c r="BQ19" s="78">
        <f t="shared" si="35"/>
        <v>0</v>
      </c>
      <c r="BR19" s="78">
        <f t="shared" si="36"/>
        <v>1000</v>
      </c>
      <c r="BS19" s="78">
        <f t="shared" si="37"/>
        <v>0</v>
      </c>
      <c r="BT19" s="78">
        <f t="shared" si="38"/>
        <v>20</v>
      </c>
      <c r="BU19" s="78">
        <f t="shared" si="39"/>
        <v>20</v>
      </c>
      <c r="BV19" s="78">
        <f t="shared" si="40"/>
        <v>0</v>
      </c>
    </row>
    <row r="20" spans="2:74" ht="18" customHeight="1" thickBot="1" x14ac:dyDescent="0.2">
      <c r="B20" s="289" t="s">
        <v>103</v>
      </c>
      <c r="C20" s="290"/>
      <c r="D20" s="290"/>
      <c r="E20" s="19"/>
      <c r="F20" s="19"/>
      <c r="G20" s="66" t="s">
        <v>18</v>
      </c>
      <c r="H20" s="79"/>
      <c r="I20" s="79"/>
      <c r="J20" s="79"/>
      <c r="K20" s="79"/>
      <c r="L20" s="79"/>
      <c r="M20" s="79"/>
      <c r="N20" s="79"/>
      <c r="O20" s="79"/>
      <c r="P20" s="79"/>
      <c r="Q20" s="79"/>
      <c r="R20" s="79"/>
      <c r="S20" s="79"/>
      <c r="T20" s="79"/>
      <c r="U20" s="79"/>
      <c r="V20" s="79"/>
      <c r="W20" s="79"/>
      <c r="X20" s="79"/>
      <c r="Y20" s="79"/>
      <c r="Z20" s="79"/>
      <c r="AA20" s="79"/>
      <c r="AB20" s="79"/>
      <c r="AC20" s="223">
        <f>SUM(H20:AB20)</f>
        <v>0</v>
      </c>
      <c r="AD20" s="226">
        <f>SUM(AD9:AD18)</f>
        <v>8251000</v>
      </c>
      <c r="AF20" s="79" t="str">
        <f t="shared" si="43"/>
        <v>OK</v>
      </c>
      <c r="AG20" s="79" t="str">
        <f t="shared" si="0"/>
        <v>OK</v>
      </c>
      <c r="AH20" s="79" t="str">
        <f t="shared" si="1"/>
        <v>OK</v>
      </c>
      <c r="AI20" s="79" t="str">
        <f t="shared" si="2"/>
        <v>OK</v>
      </c>
      <c r="AJ20" s="79" t="str">
        <f t="shared" si="3"/>
        <v>OK</v>
      </c>
      <c r="AK20" s="79" t="str">
        <f t="shared" si="4"/>
        <v>OK</v>
      </c>
      <c r="AL20" s="79" t="str">
        <f t="shared" si="5"/>
        <v>OK</v>
      </c>
      <c r="AM20" s="79" t="str">
        <f t="shared" si="6"/>
        <v>OK</v>
      </c>
      <c r="AN20" s="79" t="str">
        <f t="shared" si="7"/>
        <v>OK</v>
      </c>
      <c r="AO20" s="79" t="str">
        <f t="shared" si="8"/>
        <v>OK</v>
      </c>
      <c r="AP20" s="79" t="str">
        <f t="shared" si="9"/>
        <v>OK</v>
      </c>
      <c r="AQ20" s="79" t="str">
        <f t="shared" si="10"/>
        <v>OK</v>
      </c>
      <c r="AR20" s="79" t="str">
        <f t="shared" si="11"/>
        <v>OK</v>
      </c>
      <c r="AS20" s="79" t="str">
        <f t="shared" si="12"/>
        <v>OK</v>
      </c>
      <c r="AT20" s="79" t="str">
        <f t="shared" si="13"/>
        <v>OK</v>
      </c>
      <c r="AU20" s="79" t="str">
        <f t="shared" si="14"/>
        <v>OK</v>
      </c>
      <c r="AV20" s="79" t="str">
        <f t="shared" si="15"/>
        <v>OK</v>
      </c>
      <c r="AW20" s="79" t="str">
        <f t="shared" si="16"/>
        <v>OK</v>
      </c>
      <c r="AX20" s="79" t="str">
        <f t="shared" si="17"/>
        <v>OK</v>
      </c>
      <c r="AY20" s="79" t="str">
        <f t="shared" si="18"/>
        <v>OK</v>
      </c>
      <c r="AZ20" s="175" t="str">
        <f t="shared" si="19"/>
        <v>OK</v>
      </c>
      <c r="BA20" s="7"/>
      <c r="BB20" s="79">
        <f t="shared" si="20"/>
        <v>0</v>
      </c>
      <c r="BC20" s="79">
        <f t="shared" si="21"/>
        <v>0</v>
      </c>
      <c r="BD20" s="79">
        <f t="shared" si="22"/>
        <v>0</v>
      </c>
      <c r="BE20" s="79">
        <f t="shared" si="23"/>
        <v>0</v>
      </c>
      <c r="BF20" s="79">
        <f t="shared" si="24"/>
        <v>0</v>
      </c>
      <c r="BG20" s="79">
        <f t="shared" si="25"/>
        <v>0</v>
      </c>
      <c r="BH20" s="79">
        <f t="shared" si="26"/>
        <v>0</v>
      </c>
      <c r="BI20" s="79">
        <f t="shared" si="27"/>
        <v>0</v>
      </c>
      <c r="BJ20" s="79">
        <f t="shared" si="28"/>
        <v>0</v>
      </c>
      <c r="BK20" s="79">
        <f t="shared" si="29"/>
        <v>0</v>
      </c>
      <c r="BL20" s="79">
        <f t="shared" si="30"/>
        <v>0</v>
      </c>
      <c r="BM20" s="79">
        <f t="shared" si="31"/>
        <v>0</v>
      </c>
      <c r="BN20" s="79">
        <f t="shared" si="32"/>
        <v>0</v>
      </c>
      <c r="BO20" s="79">
        <f t="shared" si="33"/>
        <v>0</v>
      </c>
      <c r="BP20" s="79">
        <f t="shared" si="34"/>
        <v>0</v>
      </c>
      <c r="BQ20" s="79">
        <f t="shared" si="35"/>
        <v>0</v>
      </c>
      <c r="BR20" s="79">
        <f t="shared" si="36"/>
        <v>0</v>
      </c>
      <c r="BS20" s="79">
        <f t="shared" si="37"/>
        <v>0</v>
      </c>
      <c r="BT20" s="79">
        <f t="shared" si="38"/>
        <v>0</v>
      </c>
      <c r="BU20" s="79">
        <f t="shared" si="39"/>
        <v>0</v>
      </c>
      <c r="BV20" s="175">
        <f t="shared" si="40"/>
        <v>0</v>
      </c>
    </row>
    <row r="21" spans="2:74" ht="20.25" customHeight="1" x14ac:dyDescent="0.15">
      <c r="B21" s="81"/>
      <c r="C21" s="81"/>
      <c r="D21" s="81"/>
      <c r="E21" s="81"/>
      <c r="F21" s="81"/>
      <c r="G21" s="81"/>
      <c r="H21" s="81"/>
      <c r="I21" s="82"/>
      <c r="J21" s="82"/>
      <c r="K21" s="82"/>
      <c r="L21" s="82"/>
      <c r="M21" s="82"/>
      <c r="N21" s="82"/>
      <c r="O21" s="82"/>
      <c r="P21" s="82"/>
      <c r="Q21" s="82"/>
      <c r="R21" s="82"/>
      <c r="S21" s="82"/>
      <c r="T21" s="82"/>
      <c r="U21" s="82"/>
      <c r="V21" s="82"/>
      <c r="W21" s="82"/>
      <c r="X21" s="82"/>
      <c r="Y21" s="82"/>
      <c r="Z21" s="82"/>
      <c r="AA21" s="82"/>
      <c r="AB21" s="82"/>
      <c r="AC21" s="82"/>
      <c r="AD21" s="229"/>
      <c r="AE21" s="84"/>
    </row>
    <row r="22" spans="2:74" ht="18" customHeight="1" x14ac:dyDescent="0.15">
      <c r="B22" s="81"/>
      <c r="C22" s="81"/>
      <c r="D22" s="81"/>
      <c r="E22" s="81"/>
      <c r="F22" s="81"/>
      <c r="G22" s="81"/>
      <c r="H22" s="81"/>
      <c r="I22" s="82"/>
      <c r="J22" s="82"/>
      <c r="K22" s="82"/>
      <c r="L22" s="82"/>
      <c r="M22" s="82"/>
      <c r="N22" s="82"/>
      <c r="O22" s="82"/>
      <c r="P22" s="82"/>
      <c r="Q22" s="82"/>
      <c r="R22" s="82"/>
      <c r="S22" s="82"/>
      <c r="T22" s="82"/>
      <c r="U22" s="82"/>
      <c r="V22" s="82"/>
      <c r="W22" s="82"/>
      <c r="X22" s="82"/>
      <c r="Y22" s="82"/>
      <c r="Z22" s="82"/>
      <c r="AA22" s="82"/>
      <c r="AB22" s="82"/>
      <c r="AC22" s="83" t="s">
        <v>81</v>
      </c>
      <c r="AD22" s="227">
        <f>AD4-AD20</f>
        <v>6904000</v>
      </c>
    </row>
    <row r="23" spans="2:74" ht="3.75" customHeight="1" x14ac:dyDescent="0.15"/>
    <row r="24" spans="2:74" ht="120" customHeight="1" x14ac:dyDescent="0.15">
      <c r="B24" s="293" t="s">
        <v>104</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61"/>
      <c r="AG24" s="131"/>
    </row>
    <row r="25" spans="2:74" ht="8.25" customHeight="1" x14ac:dyDescent="0.15">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3" t="s">
        <v>207</v>
      </c>
    </row>
    <row r="26" spans="2:74" ht="12" customHeight="1" x14ac:dyDescent="0.15">
      <c r="AE26" s="3" t="s">
        <v>217</v>
      </c>
    </row>
    <row r="27" spans="2:74" ht="12" customHeight="1" x14ac:dyDescent="0.15">
      <c r="B27" s="71" t="s">
        <v>92</v>
      </c>
      <c r="C27" s="23"/>
      <c r="D27" s="67"/>
      <c r="E27" s="67"/>
      <c r="F27" s="73">
        <v>1</v>
      </c>
      <c r="G27" s="67"/>
      <c r="H27" s="67"/>
      <c r="I27" s="67"/>
      <c r="J27" s="67"/>
      <c r="K27" s="67"/>
      <c r="L27" s="67"/>
      <c r="M27" s="67"/>
      <c r="N27" s="67"/>
      <c r="O27" s="67"/>
      <c r="P27" s="67"/>
      <c r="Q27" s="67"/>
      <c r="R27" s="67"/>
      <c r="S27" s="67"/>
      <c r="T27" s="67"/>
      <c r="U27" s="67"/>
      <c r="V27" s="67"/>
      <c r="W27" s="67"/>
      <c r="X27" s="67"/>
      <c r="Y27" s="67"/>
      <c r="Z27" s="67"/>
      <c r="AA27" s="67"/>
      <c r="AB27" s="67"/>
      <c r="AC27" s="23"/>
      <c r="AD27" s="23"/>
      <c r="AE27" s="3" t="s">
        <v>218</v>
      </c>
      <c r="BB27" s="8"/>
      <c r="BC27" s="8"/>
      <c r="BD27" s="8"/>
      <c r="BE27" s="8"/>
      <c r="BF27" s="8"/>
      <c r="BG27" s="8"/>
    </row>
    <row r="28" spans="2:74" ht="12" customHeight="1" x14ac:dyDescent="0.15">
      <c r="B28" s="21" t="s">
        <v>93</v>
      </c>
      <c r="D28" s="67"/>
      <c r="E28" s="67"/>
      <c r="F28" s="73">
        <v>2</v>
      </c>
      <c r="G28" s="67"/>
      <c r="H28" s="67"/>
      <c r="I28" s="67"/>
      <c r="J28" s="67"/>
      <c r="K28" s="67"/>
      <c r="L28" s="67"/>
      <c r="M28" s="67"/>
      <c r="N28" s="67"/>
      <c r="O28" s="67"/>
      <c r="P28" s="67"/>
      <c r="Q28" s="67"/>
      <c r="R28" s="67"/>
      <c r="S28" s="67"/>
      <c r="T28" s="67"/>
      <c r="U28" s="67"/>
      <c r="V28" s="67"/>
      <c r="W28" s="67"/>
      <c r="X28" s="67"/>
      <c r="Y28" s="67"/>
      <c r="Z28" s="67"/>
      <c r="AA28" s="67"/>
      <c r="AB28" s="67"/>
      <c r="AE28" s="165"/>
      <c r="AF28" s="214" t="s">
        <v>11</v>
      </c>
      <c r="AG28" s="214" t="s">
        <v>12</v>
      </c>
      <c r="AH28" s="214" t="s">
        <v>13</v>
      </c>
      <c r="AI28" s="214" t="s">
        <v>14</v>
      </c>
      <c r="AJ28" s="214" t="s">
        <v>15</v>
      </c>
      <c r="AK28" s="214" t="s">
        <v>16</v>
      </c>
      <c r="AL28" s="214" t="s">
        <v>17</v>
      </c>
      <c r="AM28" s="132" t="s">
        <v>19</v>
      </c>
      <c r="AN28" s="132" t="s">
        <v>20</v>
      </c>
      <c r="AO28" s="132" t="s">
        <v>3</v>
      </c>
      <c r="AP28" s="132" t="s">
        <v>4</v>
      </c>
      <c r="AQ28" s="132" t="s">
        <v>5</v>
      </c>
      <c r="AR28" s="132" t="s">
        <v>6</v>
      </c>
      <c r="AS28" s="132" t="s">
        <v>7</v>
      </c>
      <c r="AT28" s="132" t="s">
        <v>8</v>
      </c>
      <c r="AU28" s="132" t="s">
        <v>9</v>
      </c>
      <c r="AV28" s="134" t="s">
        <v>208</v>
      </c>
      <c r="AW28" s="135" t="s">
        <v>209</v>
      </c>
      <c r="AX28" s="139" t="s">
        <v>210</v>
      </c>
      <c r="AY28" s="139" t="s">
        <v>211</v>
      </c>
      <c r="AZ28" s="139" t="s">
        <v>212</v>
      </c>
      <c r="BB28" s="8"/>
      <c r="BC28" s="8"/>
      <c r="BD28" s="8"/>
      <c r="BE28" s="8"/>
      <c r="BF28" s="8"/>
      <c r="BG28" s="8"/>
    </row>
    <row r="29" spans="2:74" ht="12" customHeight="1" x14ac:dyDescent="0.15">
      <c r="B29" s="59" t="s">
        <v>94</v>
      </c>
      <c r="D29" s="67"/>
      <c r="E29" s="67"/>
      <c r="F29" s="73">
        <v>3</v>
      </c>
      <c r="G29" s="67"/>
      <c r="H29" s="67"/>
      <c r="I29" s="67"/>
      <c r="J29" s="67"/>
      <c r="K29" s="67"/>
      <c r="L29" s="67"/>
      <c r="M29" s="67"/>
      <c r="N29" s="67"/>
      <c r="O29" s="67"/>
      <c r="P29" s="67"/>
      <c r="Q29" s="67"/>
      <c r="R29" s="67"/>
      <c r="S29" s="67"/>
      <c r="T29" s="67"/>
      <c r="U29" s="67"/>
      <c r="V29" s="67"/>
      <c r="W29" s="67"/>
      <c r="X29" s="67"/>
      <c r="Y29" s="67"/>
      <c r="Z29" s="67"/>
      <c r="AA29" s="67"/>
      <c r="AB29" s="67"/>
      <c r="AE29" s="165" t="s">
        <v>215</v>
      </c>
      <c r="AF29" s="83">
        <f>SUM(H9:H18)</f>
        <v>0</v>
      </c>
      <c r="AG29" s="83">
        <f t="shared" ref="AG29:AZ29" si="44">SUM(I9:I18)</f>
        <v>0</v>
      </c>
      <c r="AH29" s="83">
        <f t="shared" si="44"/>
        <v>1591</v>
      </c>
      <c r="AI29" s="83">
        <f t="shared" si="44"/>
        <v>0</v>
      </c>
      <c r="AJ29" s="83">
        <f t="shared" si="44"/>
        <v>0</v>
      </c>
      <c r="AK29" s="83">
        <f t="shared" si="44"/>
        <v>0</v>
      </c>
      <c r="AL29" s="83">
        <f t="shared" si="44"/>
        <v>0</v>
      </c>
      <c r="AM29" s="83">
        <f t="shared" si="44"/>
        <v>0</v>
      </c>
      <c r="AN29" s="83">
        <f t="shared" si="44"/>
        <v>0</v>
      </c>
      <c r="AO29" s="83">
        <f t="shared" si="44"/>
        <v>1940</v>
      </c>
      <c r="AP29" s="83">
        <f t="shared" si="44"/>
        <v>0</v>
      </c>
      <c r="AQ29" s="83">
        <f t="shared" si="44"/>
        <v>0</v>
      </c>
      <c r="AR29" s="83">
        <f t="shared" si="44"/>
        <v>0</v>
      </c>
      <c r="AS29" s="83">
        <f t="shared" si="44"/>
        <v>1600</v>
      </c>
      <c r="AT29" s="83">
        <f t="shared" si="44"/>
        <v>0</v>
      </c>
      <c r="AU29" s="83">
        <f t="shared" si="44"/>
        <v>0</v>
      </c>
      <c r="AV29" s="83">
        <f t="shared" si="44"/>
        <v>1980</v>
      </c>
      <c r="AW29" s="83">
        <f t="shared" si="44"/>
        <v>0</v>
      </c>
      <c r="AX29" s="83">
        <f t="shared" si="44"/>
        <v>30</v>
      </c>
      <c r="AY29" s="83">
        <f t="shared" si="44"/>
        <v>30</v>
      </c>
      <c r="AZ29" s="83">
        <f t="shared" si="44"/>
        <v>0</v>
      </c>
      <c r="BB29" s="8"/>
      <c r="BC29" s="8"/>
      <c r="BD29" s="8"/>
      <c r="BE29" s="8"/>
      <c r="BF29" s="8"/>
      <c r="BG29" s="8"/>
    </row>
    <row r="30" spans="2:74" s="8" customFormat="1" ht="12" customHeight="1" x14ac:dyDescent="0.15">
      <c r="B30" s="70"/>
      <c r="C30" s="70"/>
      <c r="D30" s="70"/>
      <c r="E30" s="70"/>
      <c r="F30" s="73">
        <v>4</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165" t="s">
        <v>216</v>
      </c>
      <c r="AF30" s="83">
        <f>MAX(H9:H18)</f>
        <v>0</v>
      </c>
      <c r="AG30" s="83">
        <f t="shared" ref="AG30:AZ30" si="45">MAX(I9:I18)</f>
        <v>0</v>
      </c>
      <c r="AH30" s="83">
        <f t="shared" si="45"/>
        <v>1591</v>
      </c>
      <c r="AI30" s="83">
        <f t="shared" si="45"/>
        <v>0</v>
      </c>
      <c r="AJ30" s="83">
        <f t="shared" si="45"/>
        <v>0</v>
      </c>
      <c r="AK30" s="83">
        <f t="shared" si="45"/>
        <v>0</v>
      </c>
      <c r="AL30" s="83">
        <f t="shared" si="45"/>
        <v>0</v>
      </c>
      <c r="AM30" s="83">
        <f t="shared" si="45"/>
        <v>0</v>
      </c>
      <c r="AN30" s="83">
        <f t="shared" si="45"/>
        <v>0</v>
      </c>
      <c r="AO30" s="83">
        <f t="shared" si="45"/>
        <v>995</v>
      </c>
      <c r="AP30" s="83">
        <f t="shared" si="45"/>
        <v>0</v>
      </c>
      <c r="AQ30" s="83">
        <f t="shared" si="45"/>
        <v>0</v>
      </c>
      <c r="AR30" s="83">
        <f t="shared" si="45"/>
        <v>0</v>
      </c>
      <c r="AS30" s="83">
        <f t="shared" si="45"/>
        <v>1600</v>
      </c>
      <c r="AT30" s="83">
        <f t="shared" si="45"/>
        <v>0</v>
      </c>
      <c r="AU30" s="83">
        <f t="shared" si="45"/>
        <v>0</v>
      </c>
      <c r="AV30" s="83">
        <f t="shared" si="45"/>
        <v>1000</v>
      </c>
      <c r="AW30" s="83">
        <f t="shared" si="45"/>
        <v>0</v>
      </c>
      <c r="AX30" s="83">
        <f t="shared" si="45"/>
        <v>20</v>
      </c>
      <c r="AY30" s="83">
        <f t="shared" si="45"/>
        <v>20</v>
      </c>
      <c r="AZ30" s="83">
        <f t="shared" si="45"/>
        <v>0</v>
      </c>
      <c r="BA30" s="3"/>
    </row>
    <row r="31" spans="2:74" s="8" customFormat="1" ht="12" customHeight="1" x14ac:dyDescent="0.15">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165" t="s">
        <v>214</v>
      </c>
      <c r="AF31" s="83">
        <f>H19+H20</f>
        <v>0</v>
      </c>
      <c r="AG31" s="83">
        <f t="shared" ref="AG31:AZ31" si="46">I19+I20</f>
        <v>0</v>
      </c>
      <c r="AH31" s="83">
        <f t="shared" si="46"/>
        <v>1591</v>
      </c>
      <c r="AI31" s="83">
        <f t="shared" si="46"/>
        <v>0</v>
      </c>
      <c r="AJ31" s="83">
        <f t="shared" si="46"/>
        <v>0</v>
      </c>
      <c r="AK31" s="83">
        <f t="shared" si="46"/>
        <v>0</v>
      </c>
      <c r="AL31" s="83">
        <f t="shared" si="46"/>
        <v>0</v>
      </c>
      <c r="AM31" s="83">
        <f t="shared" si="46"/>
        <v>0</v>
      </c>
      <c r="AN31" s="83">
        <f t="shared" si="46"/>
        <v>0</v>
      </c>
      <c r="AO31" s="83">
        <f t="shared" si="46"/>
        <v>995</v>
      </c>
      <c r="AP31" s="83">
        <f t="shared" si="46"/>
        <v>0</v>
      </c>
      <c r="AQ31" s="83">
        <f t="shared" si="46"/>
        <v>0</v>
      </c>
      <c r="AR31" s="83">
        <f t="shared" si="46"/>
        <v>0</v>
      </c>
      <c r="AS31" s="83">
        <f t="shared" si="46"/>
        <v>1600</v>
      </c>
      <c r="AT31" s="83">
        <f t="shared" si="46"/>
        <v>0</v>
      </c>
      <c r="AU31" s="83">
        <f t="shared" si="46"/>
        <v>0</v>
      </c>
      <c r="AV31" s="83">
        <f t="shared" si="46"/>
        <v>1000</v>
      </c>
      <c r="AW31" s="83">
        <f t="shared" si="46"/>
        <v>0</v>
      </c>
      <c r="AX31" s="83">
        <f t="shared" si="46"/>
        <v>20</v>
      </c>
      <c r="AY31" s="83">
        <f t="shared" si="46"/>
        <v>20</v>
      </c>
      <c r="AZ31" s="83">
        <f t="shared" si="46"/>
        <v>0</v>
      </c>
      <c r="BA31" s="3"/>
    </row>
    <row r="32" spans="2:74" s="8" customFormat="1" ht="12" customHeight="1" x14ac:dyDescent="0.15">
      <c r="B32" s="21"/>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165" t="s">
        <v>213</v>
      </c>
      <c r="AF32" s="214" t="str">
        <f>IF(AF31&lt;AF30,"ｴﾗｰ",IF(AF29&lt;AF31,"ｴﾗｰ","OK"))</f>
        <v>OK</v>
      </c>
      <c r="AG32" s="214" t="str">
        <f t="shared" ref="AG32:AZ32" si="47">IF(AG31&lt;AG30,"ｴﾗｰ",IF(AG29&lt;AG31,"ｴﾗｰ","OK"))</f>
        <v>OK</v>
      </c>
      <c r="AH32" s="214" t="str">
        <f t="shared" si="47"/>
        <v>OK</v>
      </c>
      <c r="AI32" s="214" t="str">
        <f t="shared" si="47"/>
        <v>OK</v>
      </c>
      <c r="AJ32" s="214" t="str">
        <f t="shared" si="47"/>
        <v>OK</v>
      </c>
      <c r="AK32" s="214" t="str">
        <f t="shared" si="47"/>
        <v>OK</v>
      </c>
      <c r="AL32" s="214" t="str">
        <f t="shared" si="47"/>
        <v>OK</v>
      </c>
      <c r="AM32" s="214" t="str">
        <f t="shared" si="47"/>
        <v>OK</v>
      </c>
      <c r="AN32" s="214" t="str">
        <f t="shared" si="47"/>
        <v>OK</v>
      </c>
      <c r="AO32" s="214" t="str">
        <f t="shared" si="47"/>
        <v>OK</v>
      </c>
      <c r="AP32" s="214" t="str">
        <f t="shared" si="47"/>
        <v>OK</v>
      </c>
      <c r="AQ32" s="214" t="str">
        <f t="shared" si="47"/>
        <v>OK</v>
      </c>
      <c r="AR32" s="214" t="str">
        <f t="shared" si="47"/>
        <v>OK</v>
      </c>
      <c r="AS32" s="214" t="str">
        <f t="shared" si="47"/>
        <v>OK</v>
      </c>
      <c r="AT32" s="214" t="str">
        <f t="shared" si="47"/>
        <v>OK</v>
      </c>
      <c r="AU32" s="214" t="str">
        <f t="shared" si="47"/>
        <v>OK</v>
      </c>
      <c r="AV32" s="214" t="str">
        <f t="shared" si="47"/>
        <v>OK</v>
      </c>
      <c r="AW32" s="214" t="str">
        <f t="shared" si="47"/>
        <v>OK</v>
      </c>
      <c r="AX32" s="214" t="str">
        <f t="shared" si="47"/>
        <v>OK</v>
      </c>
      <c r="AY32" s="214" t="str">
        <f t="shared" si="47"/>
        <v>OK</v>
      </c>
      <c r="AZ32" s="214" t="str">
        <f t="shared" si="47"/>
        <v>OK</v>
      </c>
      <c r="BA32" s="3"/>
    </row>
    <row r="33" spans="2:53" s="8" customFormat="1" ht="11.25" customHeight="1" x14ac:dyDescent="0.15">
      <c r="B33" s="59"/>
      <c r="C33" s="21"/>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2:53" s="8" customFormat="1" ht="11.25"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row>
    <row r="35" spans="2:53" s="8" customFormat="1" ht="11.25" customHeight="1" x14ac:dyDescent="0.1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row>
    <row r="36" spans="2:53" s="8" customFormat="1" ht="11.25" customHeight="1" x14ac:dyDescent="0.1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G36" s="3"/>
      <c r="AH36" s="3"/>
      <c r="AI36" s="3"/>
      <c r="AJ36" s="3"/>
      <c r="AK36" s="3"/>
      <c r="AL36" s="3"/>
      <c r="AM36" s="3"/>
      <c r="AN36" s="3"/>
      <c r="AO36" s="3"/>
      <c r="AP36" s="3"/>
      <c r="AQ36" s="3"/>
      <c r="AR36" s="3"/>
      <c r="AS36" s="3"/>
      <c r="AT36" s="3"/>
      <c r="AU36" s="3"/>
      <c r="AV36" s="3"/>
      <c r="AW36" s="3"/>
      <c r="AX36" s="3"/>
      <c r="AY36" s="3"/>
      <c r="AZ36" s="3"/>
      <c r="BA36" s="3"/>
    </row>
  </sheetData>
  <mergeCells count="47">
    <mergeCell ref="AC2:AD2"/>
    <mergeCell ref="AF7:AL7"/>
    <mergeCell ref="AM7:AM8"/>
    <mergeCell ref="AN7:AN8"/>
    <mergeCell ref="AO7:AO8"/>
    <mergeCell ref="AP7:AP8"/>
    <mergeCell ref="AQ7:AQ8"/>
    <mergeCell ref="AR7:AR8"/>
    <mergeCell ref="AS7:AS8"/>
    <mergeCell ref="AT7:AT8"/>
    <mergeCell ref="AU7:AU8"/>
    <mergeCell ref="AV7:AZ7"/>
    <mergeCell ref="BN7:BN8"/>
    <mergeCell ref="BO7:BO8"/>
    <mergeCell ref="BP7:BP8"/>
    <mergeCell ref="BQ7:BQ8"/>
    <mergeCell ref="BB7:BH7"/>
    <mergeCell ref="BR7:BV7"/>
    <mergeCell ref="BI7:BI8"/>
    <mergeCell ref="BJ7:BJ8"/>
    <mergeCell ref="BK7:BK8"/>
    <mergeCell ref="BL7:BL8"/>
    <mergeCell ref="BM7:BM8"/>
    <mergeCell ref="C4:D4"/>
    <mergeCell ref="Q7:Q8"/>
    <mergeCell ref="R7:R8"/>
    <mergeCell ref="S7:S8"/>
    <mergeCell ref="T7:T8"/>
    <mergeCell ref="G6:G8"/>
    <mergeCell ref="H6:AC6"/>
    <mergeCell ref="C6:C8"/>
    <mergeCell ref="D6:D8"/>
    <mergeCell ref="E6:E8"/>
    <mergeCell ref="V7:V8"/>
    <mergeCell ref="O7:O8"/>
    <mergeCell ref="P7:P8"/>
    <mergeCell ref="W7:W8"/>
    <mergeCell ref="U7:U8"/>
    <mergeCell ref="B24:AD24"/>
    <mergeCell ref="AD6:AD8"/>
    <mergeCell ref="H7:N7"/>
    <mergeCell ref="AC7:AC8"/>
    <mergeCell ref="F6:F8"/>
    <mergeCell ref="B19:D19"/>
    <mergeCell ref="B20:D20"/>
    <mergeCell ref="B6:B8"/>
    <mergeCell ref="X7:AB7"/>
  </mergeCells>
  <phoneticPr fontId="3"/>
  <conditionalFormatting sqref="AF9:AZ20">
    <cfRule type="cellIs" dxfId="11" priority="4" operator="equal">
      <formula>"ｴﾗｰ"</formula>
    </cfRule>
  </conditionalFormatting>
  <conditionalFormatting sqref="AE29:AZ32">
    <cfRule type="cellIs" dxfId="10" priority="1" operator="equal">
      <formula>"ｴﾗｰ"</formula>
    </cfRule>
  </conditionalFormatting>
  <dataValidations count="3">
    <dataValidation imeMode="off" allowBlank="1" showInputMessage="1" showErrorMessage="1" sqref="AD4 C9:C18 E9:E18 G9:AD18 H19:AC20 I21:AE21 I22:AD22 BB9:BV20 AF9:AZ20"/>
    <dataValidation type="list" errorStyle="information" allowBlank="1" showInputMessage="1" showErrorMessage="1" sqref="B9:B18">
      <formula1>$B$27:$B$29</formula1>
    </dataValidation>
    <dataValidation type="list" errorStyle="information" allowBlank="1" showInputMessage="1" showErrorMessage="1" sqref="F9:F18">
      <formula1>$F$27:$F$30</formula1>
    </dataValidation>
  </dataValidations>
  <printOptions horizontalCentered="1"/>
  <pageMargins left="0.39370078740157483" right="0.19685039370078741" top="0.39370078740157483" bottom="0.39370078740157483" header="0.31496062992125984" footer="0.31496062992125984"/>
  <pageSetup paperSize="9" scale="85" orientation="landscape" horizontalDpi="4294967294" verticalDpi="0" r:id="rId1"/>
  <headerFooter differentFirst="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W37"/>
  <sheetViews>
    <sheetView view="pageBreakPreview" zoomScaleNormal="100" zoomScaleSheetLayoutView="100" workbookViewId="0">
      <selection activeCell="K13" sqref="K13"/>
    </sheetView>
  </sheetViews>
  <sheetFormatPr defaultColWidth="3.125" defaultRowHeight="18" customHeight="1" x14ac:dyDescent="0.15"/>
  <cols>
    <col min="1" max="1" width="0.875" style="3" customWidth="1"/>
    <col min="2" max="4" width="3" style="3" customWidth="1"/>
    <col min="5" max="5" width="15.625" style="5" customWidth="1"/>
    <col min="6" max="7" width="3.25" style="5" customWidth="1"/>
    <col min="8" max="8" width="7.625" style="3" customWidth="1"/>
    <col min="9" max="29" width="5.125" style="3" customWidth="1"/>
    <col min="30" max="30" width="7.5" style="3" customWidth="1"/>
    <col min="31" max="31" width="13.875" style="3" customWidth="1"/>
    <col min="32" max="32" width="20.5" style="3" customWidth="1"/>
    <col min="33" max="53" width="3.75" style="3" customWidth="1"/>
    <col min="54" max="54" width="3.125" style="3"/>
    <col min="55" max="75" width="0" style="3" hidden="1" customWidth="1"/>
    <col min="76" max="16384" width="3.125" style="3"/>
  </cols>
  <sheetData>
    <row r="1" spans="2:75" ht="18" customHeight="1" x14ac:dyDescent="0.15">
      <c r="B1" s="10" t="s">
        <v>42</v>
      </c>
      <c r="C1" s="10"/>
      <c r="D1" s="10"/>
      <c r="AD1" s="288" t="str">
        <f>①総括表!D13</f>
        <v>遠別町地域農業再生協議会</v>
      </c>
      <c r="AE1" s="288"/>
    </row>
    <row r="2" spans="2:75" ht="21" customHeight="1" thickBot="1" x14ac:dyDescent="0.2">
      <c r="D2" s="10"/>
      <c r="AE2" s="11" t="s">
        <v>43</v>
      </c>
    </row>
    <row r="3" spans="2:75" ht="21" customHeight="1" thickBot="1" x14ac:dyDescent="0.2">
      <c r="B3" s="10"/>
      <c r="C3" s="10"/>
      <c r="D3" s="308"/>
      <c r="E3" s="308"/>
      <c r="F3" s="62"/>
      <c r="G3" s="62"/>
      <c r="AE3" s="125">
        <f>①総括表!I13</f>
        <v>800000</v>
      </c>
    </row>
    <row r="4" spans="2:75" ht="10.5" customHeight="1" thickBot="1" x14ac:dyDescent="0.2">
      <c r="B4" s="10"/>
      <c r="C4" s="10"/>
      <c r="D4" s="10"/>
    </row>
    <row r="5" spans="2:75" ht="23.25" customHeight="1" x14ac:dyDescent="0.15">
      <c r="B5" s="299" t="s">
        <v>85</v>
      </c>
      <c r="C5" s="302" t="s">
        <v>0</v>
      </c>
      <c r="D5" s="309" t="s">
        <v>177</v>
      </c>
      <c r="E5" s="278" t="s">
        <v>57</v>
      </c>
      <c r="F5" s="278" t="s">
        <v>58</v>
      </c>
      <c r="G5" s="281" t="s">
        <v>106</v>
      </c>
      <c r="H5" s="284" t="s">
        <v>107</v>
      </c>
      <c r="I5" s="275" t="s">
        <v>108</v>
      </c>
      <c r="J5" s="276"/>
      <c r="K5" s="276"/>
      <c r="L5" s="276"/>
      <c r="M5" s="276"/>
      <c r="N5" s="276"/>
      <c r="O5" s="276"/>
      <c r="P5" s="276"/>
      <c r="Q5" s="276"/>
      <c r="R5" s="276"/>
      <c r="S5" s="276"/>
      <c r="T5" s="276"/>
      <c r="U5" s="276"/>
      <c r="V5" s="276"/>
      <c r="W5" s="276"/>
      <c r="X5" s="276"/>
      <c r="Y5" s="276"/>
      <c r="Z5" s="276"/>
      <c r="AA5" s="276"/>
      <c r="AB5" s="276"/>
      <c r="AC5" s="276"/>
      <c r="AD5" s="277"/>
      <c r="AE5" s="294" t="s">
        <v>109</v>
      </c>
    </row>
    <row r="6" spans="2:75" ht="17.100000000000001" customHeight="1" x14ac:dyDescent="0.15">
      <c r="B6" s="300"/>
      <c r="C6" s="303"/>
      <c r="D6" s="310"/>
      <c r="E6" s="279"/>
      <c r="F6" s="279"/>
      <c r="G6" s="282"/>
      <c r="H6" s="285"/>
      <c r="I6" s="272" t="s">
        <v>2</v>
      </c>
      <c r="J6" s="273"/>
      <c r="K6" s="273"/>
      <c r="L6" s="273"/>
      <c r="M6" s="273"/>
      <c r="N6" s="273"/>
      <c r="O6" s="274"/>
      <c r="P6" s="270" t="s">
        <v>19</v>
      </c>
      <c r="Q6" s="270" t="s">
        <v>20</v>
      </c>
      <c r="R6" s="270" t="s">
        <v>3</v>
      </c>
      <c r="S6" s="270" t="s">
        <v>4</v>
      </c>
      <c r="T6" s="270" t="s">
        <v>5</v>
      </c>
      <c r="U6" s="270" t="s">
        <v>6</v>
      </c>
      <c r="V6" s="270" t="s">
        <v>7</v>
      </c>
      <c r="W6" s="270" t="s">
        <v>8</v>
      </c>
      <c r="X6" s="270" t="s">
        <v>9</v>
      </c>
      <c r="Y6" s="269" t="s">
        <v>10</v>
      </c>
      <c r="Z6" s="269"/>
      <c r="AA6" s="269"/>
      <c r="AB6" s="269"/>
      <c r="AC6" s="269"/>
      <c r="AD6" s="285" t="s">
        <v>110</v>
      </c>
      <c r="AE6" s="295"/>
      <c r="AG6" s="272" t="s">
        <v>2</v>
      </c>
      <c r="AH6" s="273"/>
      <c r="AI6" s="273"/>
      <c r="AJ6" s="273"/>
      <c r="AK6" s="273"/>
      <c r="AL6" s="273"/>
      <c r="AM6" s="274"/>
      <c r="AN6" s="270" t="s">
        <v>19</v>
      </c>
      <c r="AO6" s="270" t="s">
        <v>20</v>
      </c>
      <c r="AP6" s="270" t="s">
        <v>3</v>
      </c>
      <c r="AQ6" s="270" t="s">
        <v>4</v>
      </c>
      <c r="AR6" s="270" t="s">
        <v>5</v>
      </c>
      <c r="AS6" s="270" t="s">
        <v>6</v>
      </c>
      <c r="AT6" s="270" t="s">
        <v>7</v>
      </c>
      <c r="AU6" s="270" t="s">
        <v>8</v>
      </c>
      <c r="AV6" s="270" t="s">
        <v>9</v>
      </c>
      <c r="AW6" s="269" t="s">
        <v>10</v>
      </c>
      <c r="AX6" s="269"/>
      <c r="AY6" s="269"/>
      <c r="AZ6" s="269"/>
      <c r="BA6" s="269"/>
      <c r="BC6" s="272" t="s">
        <v>2</v>
      </c>
      <c r="BD6" s="273"/>
      <c r="BE6" s="273"/>
      <c r="BF6" s="273"/>
      <c r="BG6" s="273"/>
      <c r="BH6" s="273"/>
      <c r="BI6" s="274"/>
      <c r="BJ6" s="270" t="s">
        <v>19</v>
      </c>
      <c r="BK6" s="270" t="s">
        <v>20</v>
      </c>
      <c r="BL6" s="270" t="s">
        <v>3</v>
      </c>
      <c r="BM6" s="270" t="s">
        <v>4</v>
      </c>
      <c r="BN6" s="270" t="s">
        <v>5</v>
      </c>
      <c r="BO6" s="270" t="s">
        <v>6</v>
      </c>
      <c r="BP6" s="270" t="s">
        <v>7</v>
      </c>
      <c r="BQ6" s="270" t="s">
        <v>8</v>
      </c>
      <c r="BR6" s="270" t="s">
        <v>9</v>
      </c>
      <c r="BS6" s="269" t="s">
        <v>10</v>
      </c>
      <c r="BT6" s="269"/>
      <c r="BU6" s="269"/>
      <c r="BV6" s="269"/>
      <c r="BW6" s="269"/>
    </row>
    <row r="7" spans="2:75" ht="40.5" customHeight="1" thickBot="1" x14ac:dyDescent="0.2">
      <c r="B7" s="301"/>
      <c r="C7" s="304"/>
      <c r="D7" s="311"/>
      <c r="E7" s="280"/>
      <c r="F7" s="280"/>
      <c r="G7" s="283"/>
      <c r="H7" s="286"/>
      <c r="I7" s="13" t="s">
        <v>11</v>
      </c>
      <c r="J7" s="13" t="s">
        <v>12</v>
      </c>
      <c r="K7" s="13" t="s">
        <v>13</v>
      </c>
      <c r="L7" s="13" t="s">
        <v>14</v>
      </c>
      <c r="M7" s="13" t="s">
        <v>15</v>
      </c>
      <c r="N7" s="13" t="s">
        <v>16</v>
      </c>
      <c r="O7" s="13" t="s">
        <v>17</v>
      </c>
      <c r="P7" s="271"/>
      <c r="Q7" s="271"/>
      <c r="R7" s="271"/>
      <c r="S7" s="271"/>
      <c r="T7" s="271"/>
      <c r="U7" s="271"/>
      <c r="V7" s="271"/>
      <c r="W7" s="271"/>
      <c r="X7" s="271"/>
      <c r="Y7" s="136" t="s">
        <v>125</v>
      </c>
      <c r="Z7" s="137" t="s">
        <v>126</v>
      </c>
      <c r="AA7" s="138" t="s">
        <v>127</v>
      </c>
      <c r="AB7" s="138" t="s">
        <v>128</v>
      </c>
      <c r="AC7" s="138" t="s">
        <v>129</v>
      </c>
      <c r="AD7" s="286"/>
      <c r="AE7" s="296"/>
      <c r="AG7" s="13" t="s">
        <v>11</v>
      </c>
      <c r="AH7" s="13" t="s">
        <v>12</v>
      </c>
      <c r="AI7" s="13" t="s">
        <v>13</v>
      </c>
      <c r="AJ7" s="13" t="s">
        <v>14</v>
      </c>
      <c r="AK7" s="13" t="s">
        <v>15</v>
      </c>
      <c r="AL7" s="13" t="s">
        <v>16</v>
      </c>
      <c r="AM7" s="13" t="s">
        <v>17</v>
      </c>
      <c r="AN7" s="271"/>
      <c r="AO7" s="271"/>
      <c r="AP7" s="271"/>
      <c r="AQ7" s="271"/>
      <c r="AR7" s="271"/>
      <c r="AS7" s="271"/>
      <c r="AT7" s="271"/>
      <c r="AU7" s="271"/>
      <c r="AV7" s="271"/>
      <c r="AW7" s="136" t="s">
        <v>125</v>
      </c>
      <c r="AX7" s="137" t="s">
        <v>126</v>
      </c>
      <c r="AY7" s="138" t="s">
        <v>127</v>
      </c>
      <c r="AZ7" s="138" t="s">
        <v>128</v>
      </c>
      <c r="BA7" s="174" t="s">
        <v>129</v>
      </c>
      <c r="BC7" s="13" t="s">
        <v>11</v>
      </c>
      <c r="BD7" s="13" t="s">
        <v>12</v>
      </c>
      <c r="BE7" s="13" t="s">
        <v>13</v>
      </c>
      <c r="BF7" s="13" t="s">
        <v>14</v>
      </c>
      <c r="BG7" s="13" t="s">
        <v>15</v>
      </c>
      <c r="BH7" s="13" t="s">
        <v>16</v>
      </c>
      <c r="BI7" s="13" t="s">
        <v>17</v>
      </c>
      <c r="BJ7" s="271"/>
      <c r="BK7" s="271"/>
      <c r="BL7" s="271"/>
      <c r="BM7" s="271"/>
      <c r="BN7" s="271"/>
      <c r="BO7" s="271"/>
      <c r="BP7" s="271"/>
      <c r="BQ7" s="271"/>
      <c r="BR7" s="271"/>
      <c r="BS7" s="136" t="s">
        <v>125</v>
      </c>
      <c r="BT7" s="137" t="s">
        <v>126</v>
      </c>
      <c r="BU7" s="138" t="s">
        <v>127</v>
      </c>
      <c r="BV7" s="138" t="s">
        <v>128</v>
      </c>
      <c r="BW7" s="174" t="s">
        <v>129</v>
      </c>
    </row>
    <row r="8" spans="2:75" ht="18" customHeight="1" x14ac:dyDescent="0.15">
      <c r="B8" s="86" t="s">
        <v>94</v>
      </c>
      <c r="C8" s="75">
        <v>6</v>
      </c>
      <c r="D8" s="75" t="s">
        <v>227</v>
      </c>
      <c r="E8" s="24" t="s">
        <v>228</v>
      </c>
      <c r="F8" s="24"/>
      <c r="G8" s="24">
        <v>1</v>
      </c>
      <c r="H8" s="230">
        <v>20000</v>
      </c>
      <c r="I8" s="77"/>
      <c r="J8" s="77"/>
      <c r="K8" s="77"/>
      <c r="L8" s="77"/>
      <c r="M8" s="77"/>
      <c r="N8" s="77"/>
      <c r="O8" s="77"/>
      <c r="P8" s="77">
        <v>400</v>
      </c>
      <c r="Q8" s="77"/>
      <c r="R8" s="77"/>
      <c r="S8" s="77"/>
      <c r="T8" s="77"/>
      <c r="U8" s="77"/>
      <c r="V8" s="77"/>
      <c r="W8" s="77"/>
      <c r="X8" s="77"/>
      <c r="Y8" s="77"/>
      <c r="Z8" s="77"/>
      <c r="AA8" s="77"/>
      <c r="AB8" s="77"/>
      <c r="AC8" s="77"/>
      <c r="AD8" s="228">
        <f t="shared" ref="AD8:AD14" si="0">SUM(I8:AC8)</f>
        <v>400</v>
      </c>
      <c r="AE8" s="217">
        <f>ROUNDDOWN(H8*AD8/10,0)</f>
        <v>800000</v>
      </c>
      <c r="AG8" s="76" t="str">
        <f>IF(I8-BC8&gt;0,"ｴﾗｰ","OK")</f>
        <v>OK</v>
      </c>
      <c r="AH8" s="76" t="str">
        <f t="shared" ref="AH8:BA8" si="1">IF(J8-BD8&gt;0,"ｴﾗｰ","OK")</f>
        <v>OK</v>
      </c>
      <c r="AI8" s="76" t="str">
        <f t="shared" si="1"/>
        <v>OK</v>
      </c>
      <c r="AJ8" s="76" t="str">
        <f t="shared" si="1"/>
        <v>OK</v>
      </c>
      <c r="AK8" s="76" t="str">
        <f t="shared" si="1"/>
        <v>OK</v>
      </c>
      <c r="AL8" s="76" t="str">
        <f t="shared" si="1"/>
        <v>OK</v>
      </c>
      <c r="AM8" s="76" t="str">
        <f t="shared" si="1"/>
        <v>OK</v>
      </c>
      <c r="AN8" s="76" t="str">
        <f t="shared" si="1"/>
        <v>OK</v>
      </c>
      <c r="AO8" s="76" t="str">
        <f t="shared" si="1"/>
        <v>OK</v>
      </c>
      <c r="AP8" s="76" t="str">
        <f t="shared" si="1"/>
        <v>OK</v>
      </c>
      <c r="AQ8" s="76" t="str">
        <f t="shared" si="1"/>
        <v>OK</v>
      </c>
      <c r="AR8" s="76" t="str">
        <f t="shared" si="1"/>
        <v>OK</v>
      </c>
      <c r="AS8" s="76" t="str">
        <f t="shared" si="1"/>
        <v>OK</v>
      </c>
      <c r="AT8" s="76" t="str">
        <f t="shared" si="1"/>
        <v>OK</v>
      </c>
      <c r="AU8" s="76" t="str">
        <f t="shared" si="1"/>
        <v>OK</v>
      </c>
      <c r="AV8" s="76" t="str">
        <f t="shared" si="1"/>
        <v>OK</v>
      </c>
      <c r="AW8" s="76" t="str">
        <f t="shared" si="1"/>
        <v>OK</v>
      </c>
      <c r="AX8" s="76" t="str">
        <f t="shared" si="1"/>
        <v>OK</v>
      </c>
      <c r="AY8" s="76" t="str">
        <f t="shared" si="1"/>
        <v>OK</v>
      </c>
      <c r="AZ8" s="76" t="str">
        <f t="shared" si="1"/>
        <v>OK</v>
      </c>
      <c r="BA8" s="80" t="str">
        <f t="shared" si="1"/>
        <v>OK</v>
      </c>
      <c r="BB8" s="7"/>
      <c r="BC8" s="76">
        <f t="shared" ref="BC8:BW8" si="2">ROUNDDOWN(I8,0)</f>
        <v>0</v>
      </c>
      <c r="BD8" s="76">
        <f t="shared" si="2"/>
        <v>0</v>
      </c>
      <c r="BE8" s="76">
        <f t="shared" si="2"/>
        <v>0</v>
      </c>
      <c r="BF8" s="76">
        <f t="shared" si="2"/>
        <v>0</v>
      </c>
      <c r="BG8" s="76">
        <f t="shared" si="2"/>
        <v>0</v>
      </c>
      <c r="BH8" s="76">
        <f t="shared" si="2"/>
        <v>0</v>
      </c>
      <c r="BI8" s="76">
        <f t="shared" si="2"/>
        <v>0</v>
      </c>
      <c r="BJ8" s="76">
        <f t="shared" si="2"/>
        <v>400</v>
      </c>
      <c r="BK8" s="76">
        <f t="shared" si="2"/>
        <v>0</v>
      </c>
      <c r="BL8" s="76">
        <f t="shared" si="2"/>
        <v>0</v>
      </c>
      <c r="BM8" s="76">
        <f t="shared" si="2"/>
        <v>0</v>
      </c>
      <c r="BN8" s="76">
        <f t="shared" si="2"/>
        <v>0</v>
      </c>
      <c r="BO8" s="76">
        <f t="shared" si="2"/>
        <v>0</v>
      </c>
      <c r="BP8" s="76">
        <f t="shared" si="2"/>
        <v>0</v>
      </c>
      <c r="BQ8" s="76">
        <f t="shared" si="2"/>
        <v>0</v>
      </c>
      <c r="BR8" s="76">
        <f t="shared" si="2"/>
        <v>0</v>
      </c>
      <c r="BS8" s="76">
        <f t="shared" si="2"/>
        <v>0</v>
      </c>
      <c r="BT8" s="76">
        <f t="shared" si="2"/>
        <v>0</v>
      </c>
      <c r="BU8" s="76">
        <f t="shared" si="2"/>
        <v>0</v>
      </c>
      <c r="BV8" s="76">
        <f t="shared" si="2"/>
        <v>0</v>
      </c>
      <c r="BW8" s="80">
        <f t="shared" si="2"/>
        <v>0</v>
      </c>
    </row>
    <row r="9" spans="2:75" ht="18" customHeight="1" x14ac:dyDescent="0.15">
      <c r="B9" s="86"/>
      <c r="C9" s="75"/>
      <c r="D9" s="75"/>
      <c r="E9" s="17"/>
      <c r="F9" s="17"/>
      <c r="G9" s="17"/>
      <c r="H9" s="225"/>
      <c r="I9" s="77"/>
      <c r="J9" s="77"/>
      <c r="K9" s="77"/>
      <c r="L9" s="77"/>
      <c r="M9" s="77"/>
      <c r="N9" s="77"/>
      <c r="O9" s="77"/>
      <c r="P9" s="77"/>
      <c r="Q9" s="77"/>
      <c r="R9" s="77"/>
      <c r="S9" s="77"/>
      <c r="T9" s="77"/>
      <c r="U9" s="77"/>
      <c r="V9" s="77"/>
      <c r="W9" s="77"/>
      <c r="X9" s="77"/>
      <c r="Y9" s="77"/>
      <c r="Z9" s="77"/>
      <c r="AA9" s="77"/>
      <c r="AB9" s="77"/>
      <c r="AC9" s="77"/>
      <c r="AD9" s="228">
        <f t="shared" si="0"/>
        <v>0</v>
      </c>
      <c r="AE9" s="217">
        <f>ROUNDDOWN(H9*AD9/10,0)</f>
        <v>0</v>
      </c>
      <c r="AG9" s="77" t="str">
        <f t="shared" ref="AG9:AG14" si="3">IF(I9-BC9&gt;0,"ｴﾗｰ","OK")</f>
        <v>OK</v>
      </c>
      <c r="AH9" s="77" t="str">
        <f t="shared" ref="AH9:AH14" si="4">IF(J9-BD9&gt;0,"ｴﾗｰ","OK")</f>
        <v>OK</v>
      </c>
      <c r="AI9" s="77" t="str">
        <f t="shared" ref="AI9:AI14" si="5">IF(K9-BE9&gt;0,"ｴﾗｰ","OK")</f>
        <v>OK</v>
      </c>
      <c r="AJ9" s="77" t="str">
        <f t="shared" ref="AJ9:AJ14" si="6">IF(L9-BF9&gt;0,"ｴﾗｰ","OK")</f>
        <v>OK</v>
      </c>
      <c r="AK9" s="77" t="str">
        <f t="shared" ref="AK9:AK14" si="7">IF(M9-BG9&gt;0,"ｴﾗｰ","OK")</f>
        <v>OK</v>
      </c>
      <c r="AL9" s="77" t="str">
        <f t="shared" ref="AL9:AL14" si="8">IF(N9-BH9&gt;0,"ｴﾗｰ","OK")</f>
        <v>OK</v>
      </c>
      <c r="AM9" s="77" t="str">
        <f t="shared" ref="AM9:AM14" si="9">IF(O9-BI9&gt;0,"ｴﾗｰ","OK")</f>
        <v>OK</v>
      </c>
      <c r="AN9" s="77" t="str">
        <f t="shared" ref="AN9:AN14" si="10">IF(P9-BJ9&gt;0,"ｴﾗｰ","OK")</f>
        <v>OK</v>
      </c>
      <c r="AO9" s="77" t="str">
        <f t="shared" ref="AO9:AO14" si="11">IF(Q9-BK9&gt;0,"ｴﾗｰ","OK")</f>
        <v>OK</v>
      </c>
      <c r="AP9" s="77" t="str">
        <f t="shared" ref="AP9:AP14" si="12">IF(R9-BL9&gt;0,"ｴﾗｰ","OK")</f>
        <v>OK</v>
      </c>
      <c r="AQ9" s="77" t="str">
        <f t="shared" ref="AQ9:AQ14" si="13">IF(S9-BM9&gt;0,"ｴﾗｰ","OK")</f>
        <v>OK</v>
      </c>
      <c r="AR9" s="77" t="str">
        <f t="shared" ref="AR9:AR14" si="14">IF(T9-BN9&gt;0,"ｴﾗｰ","OK")</f>
        <v>OK</v>
      </c>
      <c r="AS9" s="77" t="str">
        <f t="shared" ref="AS9:AS14" si="15">IF(U9-BO9&gt;0,"ｴﾗｰ","OK")</f>
        <v>OK</v>
      </c>
      <c r="AT9" s="77" t="str">
        <f t="shared" ref="AT9:AT14" si="16">IF(V9-BP9&gt;0,"ｴﾗｰ","OK")</f>
        <v>OK</v>
      </c>
      <c r="AU9" s="77" t="str">
        <f t="shared" ref="AU9:AU14" si="17">IF(W9-BQ9&gt;0,"ｴﾗｰ","OK")</f>
        <v>OK</v>
      </c>
      <c r="AV9" s="77" t="str">
        <f t="shared" ref="AV9:AV14" si="18">IF(X9-BR9&gt;0,"ｴﾗｰ","OK")</f>
        <v>OK</v>
      </c>
      <c r="AW9" s="77" t="str">
        <f t="shared" ref="AW9:AW14" si="19">IF(Y9-BS9&gt;0,"ｴﾗｰ","OK")</f>
        <v>OK</v>
      </c>
      <c r="AX9" s="77" t="str">
        <f t="shared" ref="AX9:AX14" si="20">IF(Z9-BT9&gt;0,"ｴﾗｰ","OK")</f>
        <v>OK</v>
      </c>
      <c r="AY9" s="77" t="str">
        <f t="shared" ref="AY9:AY14" si="21">IF(AA9-BU9&gt;0,"ｴﾗｰ","OK")</f>
        <v>OK</v>
      </c>
      <c r="AZ9" s="77" t="str">
        <f t="shared" ref="AZ9:AZ14" si="22">IF(AB9-BV9&gt;0,"ｴﾗｰ","OK")</f>
        <v>OK</v>
      </c>
      <c r="BA9" s="122" t="str">
        <f t="shared" ref="BA9:BA14" si="23">IF(AC9-BW9&gt;0,"ｴﾗｰ","OK")</f>
        <v>OK</v>
      </c>
      <c r="BC9" s="77">
        <f t="shared" ref="BC9:BC14" si="24">ROUNDDOWN(I9,0)</f>
        <v>0</v>
      </c>
      <c r="BD9" s="77">
        <f t="shared" ref="BD9:BD14" si="25">ROUNDDOWN(J9,0)</f>
        <v>0</v>
      </c>
      <c r="BE9" s="77">
        <f t="shared" ref="BE9:BE14" si="26">ROUNDDOWN(K9,0)</f>
        <v>0</v>
      </c>
      <c r="BF9" s="77">
        <f t="shared" ref="BF9:BF14" si="27">ROUNDDOWN(L9,0)</f>
        <v>0</v>
      </c>
      <c r="BG9" s="77">
        <f t="shared" ref="BG9:BG14" si="28">ROUNDDOWN(M9,0)</f>
        <v>0</v>
      </c>
      <c r="BH9" s="77">
        <f t="shared" ref="BH9:BH14" si="29">ROUNDDOWN(N9,0)</f>
        <v>0</v>
      </c>
      <c r="BI9" s="77">
        <f t="shared" ref="BI9:BI14" si="30">ROUNDDOWN(O9,0)</f>
        <v>0</v>
      </c>
      <c r="BJ9" s="77">
        <f t="shared" ref="BJ9:BJ14" si="31">ROUNDDOWN(P9,0)</f>
        <v>0</v>
      </c>
      <c r="BK9" s="77">
        <f t="shared" ref="BK9:BK14" si="32">ROUNDDOWN(Q9,0)</f>
        <v>0</v>
      </c>
      <c r="BL9" s="77">
        <f t="shared" ref="BL9:BL14" si="33">ROUNDDOWN(R9,0)</f>
        <v>0</v>
      </c>
      <c r="BM9" s="77">
        <f t="shared" ref="BM9:BM14" si="34">ROUNDDOWN(S9,0)</f>
        <v>0</v>
      </c>
      <c r="BN9" s="77">
        <f t="shared" ref="BN9:BN14" si="35">ROUNDDOWN(T9,0)</f>
        <v>0</v>
      </c>
      <c r="BO9" s="77">
        <f t="shared" ref="BO9:BO14" si="36">ROUNDDOWN(U9,0)</f>
        <v>0</v>
      </c>
      <c r="BP9" s="77">
        <f t="shared" ref="BP9:BP14" si="37">ROUNDDOWN(V9,0)</f>
        <v>0</v>
      </c>
      <c r="BQ9" s="77">
        <f t="shared" ref="BQ9:BQ14" si="38">ROUNDDOWN(W9,0)</f>
        <v>0</v>
      </c>
      <c r="BR9" s="77">
        <f t="shared" ref="BR9:BR14" si="39">ROUNDDOWN(X9,0)</f>
        <v>0</v>
      </c>
      <c r="BS9" s="77">
        <f t="shared" ref="BS9:BS14" si="40">ROUNDDOWN(Y9,0)</f>
        <v>0</v>
      </c>
      <c r="BT9" s="77">
        <f t="shared" ref="BT9:BT14" si="41">ROUNDDOWN(Z9,0)</f>
        <v>0</v>
      </c>
      <c r="BU9" s="77">
        <f t="shared" ref="BU9:BU14" si="42">ROUNDDOWN(AA9,0)</f>
        <v>0</v>
      </c>
      <c r="BV9" s="77">
        <f t="shared" ref="BV9:BV14" si="43">ROUNDDOWN(AB9,0)</f>
        <v>0</v>
      </c>
      <c r="BW9" s="122">
        <f t="shared" ref="BW9:BW14" si="44">ROUNDDOWN(AC9,0)</f>
        <v>0</v>
      </c>
    </row>
    <row r="10" spans="2:75" ht="18" customHeight="1" x14ac:dyDescent="0.15">
      <c r="B10" s="86"/>
      <c r="C10" s="75"/>
      <c r="D10" s="75"/>
      <c r="E10" s="17"/>
      <c r="F10" s="17"/>
      <c r="G10" s="17"/>
      <c r="H10" s="225"/>
      <c r="I10" s="77"/>
      <c r="J10" s="77"/>
      <c r="K10" s="77"/>
      <c r="L10" s="77"/>
      <c r="M10" s="77"/>
      <c r="N10" s="77"/>
      <c r="O10" s="77"/>
      <c r="P10" s="77"/>
      <c r="Q10" s="77"/>
      <c r="R10" s="77"/>
      <c r="S10" s="77"/>
      <c r="T10" s="77"/>
      <c r="U10" s="77"/>
      <c r="V10" s="77"/>
      <c r="W10" s="77"/>
      <c r="X10" s="77"/>
      <c r="Y10" s="77"/>
      <c r="Z10" s="77"/>
      <c r="AA10" s="77"/>
      <c r="AB10" s="77"/>
      <c r="AC10" s="77"/>
      <c r="AD10" s="228">
        <f t="shared" si="0"/>
        <v>0</v>
      </c>
      <c r="AE10" s="217">
        <f>ROUNDDOWN(H10*AD10/10,0)</f>
        <v>0</v>
      </c>
      <c r="AG10" s="77" t="str">
        <f t="shared" si="3"/>
        <v>OK</v>
      </c>
      <c r="AH10" s="77" t="str">
        <f t="shared" si="4"/>
        <v>OK</v>
      </c>
      <c r="AI10" s="77" t="str">
        <f t="shared" si="5"/>
        <v>OK</v>
      </c>
      <c r="AJ10" s="77" t="str">
        <f t="shared" si="6"/>
        <v>OK</v>
      </c>
      <c r="AK10" s="77" t="str">
        <f t="shared" si="7"/>
        <v>OK</v>
      </c>
      <c r="AL10" s="77" t="str">
        <f t="shared" si="8"/>
        <v>OK</v>
      </c>
      <c r="AM10" s="77" t="str">
        <f t="shared" si="9"/>
        <v>OK</v>
      </c>
      <c r="AN10" s="77" t="str">
        <f t="shared" si="10"/>
        <v>OK</v>
      </c>
      <c r="AO10" s="77" t="str">
        <f t="shared" si="11"/>
        <v>OK</v>
      </c>
      <c r="AP10" s="77" t="str">
        <f t="shared" si="12"/>
        <v>OK</v>
      </c>
      <c r="AQ10" s="77" t="str">
        <f t="shared" si="13"/>
        <v>OK</v>
      </c>
      <c r="AR10" s="77" t="str">
        <f t="shared" si="14"/>
        <v>OK</v>
      </c>
      <c r="AS10" s="77" t="str">
        <f t="shared" si="15"/>
        <v>OK</v>
      </c>
      <c r="AT10" s="77" t="str">
        <f t="shared" si="16"/>
        <v>OK</v>
      </c>
      <c r="AU10" s="77" t="str">
        <f t="shared" si="17"/>
        <v>OK</v>
      </c>
      <c r="AV10" s="77" t="str">
        <f t="shared" si="18"/>
        <v>OK</v>
      </c>
      <c r="AW10" s="77" t="str">
        <f t="shared" si="19"/>
        <v>OK</v>
      </c>
      <c r="AX10" s="77" t="str">
        <f t="shared" si="20"/>
        <v>OK</v>
      </c>
      <c r="AY10" s="77" t="str">
        <f t="shared" si="21"/>
        <v>OK</v>
      </c>
      <c r="AZ10" s="77" t="str">
        <f t="shared" si="22"/>
        <v>OK</v>
      </c>
      <c r="BA10" s="122" t="str">
        <f t="shared" si="23"/>
        <v>OK</v>
      </c>
      <c r="BC10" s="77">
        <f t="shared" si="24"/>
        <v>0</v>
      </c>
      <c r="BD10" s="77">
        <f t="shared" si="25"/>
        <v>0</v>
      </c>
      <c r="BE10" s="77">
        <f t="shared" si="26"/>
        <v>0</v>
      </c>
      <c r="BF10" s="77">
        <f t="shared" si="27"/>
        <v>0</v>
      </c>
      <c r="BG10" s="77">
        <f t="shared" si="28"/>
        <v>0</v>
      </c>
      <c r="BH10" s="77">
        <f t="shared" si="29"/>
        <v>0</v>
      </c>
      <c r="BI10" s="77">
        <f t="shared" si="30"/>
        <v>0</v>
      </c>
      <c r="BJ10" s="77">
        <f t="shared" si="31"/>
        <v>0</v>
      </c>
      <c r="BK10" s="77">
        <f t="shared" si="32"/>
        <v>0</v>
      </c>
      <c r="BL10" s="77">
        <f t="shared" si="33"/>
        <v>0</v>
      </c>
      <c r="BM10" s="77">
        <f t="shared" si="34"/>
        <v>0</v>
      </c>
      <c r="BN10" s="77">
        <f t="shared" si="35"/>
        <v>0</v>
      </c>
      <c r="BO10" s="77">
        <f t="shared" si="36"/>
        <v>0</v>
      </c>
      <c r="BP10" s="77">
        <f t="shared" si="37"/>
        <v>0</v>
      </c>
      <c r="BQ10" s="77">
        <f t="shared" si="38"/>
        <v>0</v>
      </c>
      <c r="BR10" s="77">
        <f t="shared" si="39"/>
        <v>0</v>
      </c>
      <c r="BS10" s="77">
        <f t="shared" si="40"/>
        <v>0</v>
      </c>
      <c r="BT10" s="77">
        <f t="shared" si="41"/>
        <v>0</v>
      </c>
      <c r="BU10" s="77">
        <f t="shared" si="42"/>
        <v>0</v>
      </c>
      <c r="BV10" s="77">
        <f t="shared" si="43"/>
        <v>0</v>
      </c>
      <c r="BW10" s="122">
        <f t="shared" si="44"/>
        <v>0</v>
      </c>
    </row>
    <row r="11" spans="2:75" ht="18" customHeight="1" x14ac:dyDescent="0.15">
      <c r="B11" s="86"/>
      <c r="C11" s="75"/>
      <c r="D11" s="75"/>
      <c r="E11" s="25"/>
      <c r="F11" s="25"/>
      <c r="G11" s="25"/>
      <c r="H11" s="231"/>
      <c r="I11" s="77"/>
      <c r="J11" s="77"/>
      <c r="K11" s="77"/>
      <c r="L11" s="77"/>
      <c r="M11" s="77"/>
      <c r="N11" s="77"/>
      <c r="O11" s="77"/>
      <c r="P11" s="77"/>
      <c r="Q11" s="77"/>
      <c r="R11" s="77"/>
      <c r="S11" s="77"/>
      <c r="T11" s="77"/>
      <c r="U11" s="77"/>
      <c r="V11" s="77"/>
      <c r="W11" s="77"/>
      <c r="X11" s="123"/>
      <c r="Y11" s="77"/>
      <c r="Z11" s="77"/>
      <c r="AA11" s="77"/>
      <c r="AB11" s="77"/>
      <c r="AC11" s="77"/>
      <c r="AD11" s="228">
        <f t="shared" si="0"/>
        <v>0</v>
      </c>
      <c r="AE11" s="217">
        <f>ROUNDDOWN(H11*AD11/10,0)</f>
        <v>0</v>
      </c>
      <c r="AG11" s="77" t="str">
        <f t="shared" si="3"/>
        <v>OK</v>
      </c>
      <c r="AH11" s="77" t="str">
        <f t="shared" si="4"/>
        <v>OK</v>
      </c>
      <c r="AI11" s="77" t="str">
        <f t="shared" si="5"/>
        <v>OK</v>
      </c>
      <c r="AJ11" s="77" t="str">
        <f t="shared" si="6"/>
        <v>OK</v>
      </c>
      <c r="AK11" s="77" t="str">
        <f t="shared" si="7"/>
        <v>OK</v>
      </c>
      <c r="AL11" s="77" t="str">
        <f t="shared" si="8"/>
        <v>OK</v>
      </c>
      <c r="AM11" s="77" t="str">
        <f t="shared" si="9"/>
        <v>OK</v>
      </c>
      <c r="AN11" s="77" t="str">
        <f t="shared" si="10"/>
        <v>OK</v>
      </c>
      <c r="AO11" s="77" t="str">
        <f t="shared" si="11"/>
        <v>OK</v>
      </c>
      <c r="AP11" s="77" t="str">
        <f t="shared" si="12"/>
        <v>OK</v>
      </c>
      <c r="AQ11" s="77" t="str">
        <f t="shared" si="13"/>
        <v>OK</v>
      </c>
      <c r="AR11" s="77" t="str">
        <f t="shared" si="14"/>
        <v>OK</v>
      </c>
      <c r="AS11" s="77" t="str">
        <f t="shared" si="15"/>
        <v>OK</v>
      </c>
      <c r="AT11" s="77" t="str">
        <f t="shared" si="16"/>
        <v>OK</v>
      </c>
      <c r="AU11" s="77" t="str">
        <f t="shared" si="17"/>
        <v>OK</v>
      </c>
      <c r="AV11" s="123" t="str">
        <f t="shared" si="18"/>
        <v>OK</v>
      </c>
      <c r="AW11" s="77" t="str">
        <f t="shared" si="19"/>
        <v>OK</v>
      </c>
      <c r="AX11" s="77" t="str">
        <f t="shared" si="20"/>
        <v>OK</v>
      </c>
      <c r="AY11" s="77" t="str">
        <f t="shared" si="21"/>
        <v>OK</v>
      </c>
      <c r="AZ11" s="77" t="str">
        <f t="shared" si="22"/>
        <v>OK</v>
      </c>
      <c r="BA11" s="122" t="str">
        <f t="shared" si="23"/>
        <v>OK</v>
      </c>
      <c r="BC11" s="77">
        <f t="shared" si="24"/>
        <v>0</v>
      </c>
      <c r="BD11" s="77">
        <f t="shared" si="25"/>
        <v>0</v>
      </c>
      <c r="BE11" s="77">
        <f t="shared" si="26"/>
        <v>0</v>
      </c>
      <c r="BF11" s="77">
        <f t="shared" si="27"/>
        <v>0</v>
      </c>
      <c r="BG11" s="77">
        <f t="shared" si="28"/>
        <v>0</v>
      </c>
      <c r="BH11" s="77">
        <f t="shared" si="29"/>
        <v>0</v>
      </c>
      <c r="BI11" s="77">
        <f t="shared" si="30"/>
        <v>0</v>
      </c>
      <c r="BJ11" s="77">
        <f t="shared" si="31"/>
        <v>0</v>
      </c>
      <c r="BK11" s="77">
        <f t="shared" si="32"/>
        <v>0</v>
      </c>
      <c r="BL11" s="77">
        <f t="shared" si="33"/>
        <v>0</v>
      </c>
      <c r="BM11" s="77">
        <f t="shared" si="34"/>
        <v>0</v>
      </c>
      <c r="BN11" s="77">
        <f t="shared" si="35"/>
        <v>0</v>
      </c>
      <c r="BO11" s="77">
        <f t="shared" si="36"/>
        <v>0</v>
      </c>
      <c r="BP11" s="77">
        <f t="shared" si="37"/>
        <v>0</v>
      </c>
      <c r="BQ11" s="77">
        <f t="shared" si="38"/>
        <v>0</v>
      </c>
      <c r="BR11" s="123">
        <f t="shared" si="39"/>
        <v>0</v>
      </c>
      <c r="BS11" s="77">
        <f t="shared" si="40"/>
        <v>0</v>
      </c>
      <c r="BT11" s="77">
        <f t="shared" si="41"/>
        <v>0</v>
      </c>
      <c r="BU11" s="77">
        <f t="shared" si="42"/>
        <v>0</v>
      </c>
      <c r="BV11" s="77">
        <f t="shared" si="43"/>
        <v>0</v>
      </c>
      <c r="BW11" s="122">
        <f t="shared" si="44"/>
        <v>0</v>
      </c>
    </row>
    <row r="12" spans="2:75" ht="18" customHeight="1" thickBot="1" x14ac:dyDescent="0.2">
      <c r="B12" s="86"/>
      <c r="C12" s="75"/>
      <c r="D12" s="75"/>
      <c r="E12" s="24"/>
      <c r="F12" s="24"/>
      <c r="G12" s="24"/>
      <c r="H12" s="230"/>
      <c r="I12" s="77"/>
      <c r="J12" s="77"/>
      <c r="K12" s="77"/>
      <c r="L12" s="77"/>
      <c r="M12" s="77"/>
      <c r="N12" s="77"/>
      <c r="O12" s="77"/>
      <c r="P12" s="77"/>
      <c r="Q12" s="77"/>
      <c r="R12" s="77"/>
      <c r="S12" s="77"/>
      <c r="T12" s="77"/>
      <c r="U12" s="77"/>
      <c r="V12" s="77"/>
      <c r="W12" s="77"/>
      <c r="X12" s="77"/>
      <c r="Y12" s="77"/>
      <c r="Z12" s="77"/>
      <c r="AA12" s="77"/>
      <c r="AB12" s="77"/>
      <c r="AC12" s="77"/>
      <c r="AD12" s="228">
        <f t="shared" si="0"/>
        <v>0</v>
      </c>
      <c r="AE12" s="217">
        <f>ROUNDDOWN(H12*AD12/10,0)</f>
        <v>0</v>
      </c>
      <c r="AG12" s="77" t="str">
        <f t="shared" si="3"/>
        <v>OK</v>
      </c>
      <c r="AH12" s="77" t="str">
        <f t="shared" si="4"/>
        <v>OK</v>
      </c>
      <c r="AI12" s="77" t="str">
        <f t="shared" si="5"/>
        <v>OK</v>
      </c>
      <c r="AJ12" s="77" t="str">
        <f t="shared" si="6"/>
        <v>OK</v>
      </c>
      <c r="AK12" s="77" t="str">
        <f t="shared" si="7"/>
        <v>OK</v>
      </c>
      <c r="AL12" s="77" t="str">
        <f t="shared" si="8"/>
        <v>OK</v>
      </c>
      <c r="AM12" s="77" t="str">
        <f t="shared" si="9"/>
        <v>OK</v>
      </c>
      <c r="AN12" s="77" t="str">
        <f t="shared" si="10"/>
        <v>OK</v>
      </c>
      <c r="AO12" s="77" t="str">
        <f t="shared" si="11"/>
        <v>OK</v>
      </c>
      <c r="AP12" s="77" t="str">
        <f t="shared" si="12"/>
        <v>OK</v>
      </c>
      <c r="AQ12" s="77" t="str">
        <f t="shared" si="13"/>
        <v>OK</v>
      </c>
      <c r="AR12" s="77" t="str">
        <f t="shared" si="14"/>
        <v>OK</v>
      </c>
      <c r="AS12" s="77" t="str">
        <f t="shared" si="15"/>
        <v>OK</v>
      </c>
      <c r="AT12" s="77" t="str">
        <f t="shared" si="16"/>
        <v>OK</v>
      </c>
      <c r="AU12" s="77" t="str">
        <f t="shared" si="17"/>
        <v>OK</v>
      </c>
      <c r="AV12" s="77" t="str">
        <f t="shared" si="18"/>
        <v>OK</v>
      </c>
      <c r="AW12" s="77" t="str">
        <f t="shared" si="19"/>
        <v>OK</v>
      </c>
      <c r="AX12" s="77" t="str">
        <f t="shared" si="20"/>
        <v>OK</v>
      </c>
      <c r="AY12" s="77" t="str">
        <f t="shared" si="21"/>
        <v>OK</v>
      </c>
      <c r="AZ12" s="77" t="str">
        <f t="shared" si="22"/>
        <v>OK</v>
      </c>
      <c r="BA12" s="122" t="str">
        <f t="shared" si="23"/>
        <v>OK</v>
      </c>
      <c r="BC12" s="77">
        <f t="shared" si="24"/>
        <v>0</v>
      </c>
      <c r="BD12" s="77">
        <f t="shared" si="25"/>
        <v>0</v>
      </c>
      <c r="BE12" s="77">
        <f t="shared" si="26"/>
        <v>0</v>
      </c>
      <c r="BF12" s="77">
        <f t="shared" si="27"/>
        <v>0</v>
      </c>
      <c r="BG12" s="77">
        <f t="shared" si="28"/>
        <v>0</v>
      </c>
      <c r="BH12" s="77">
        <f t="shared" si="29"/>
        <v>0</v>
      </c>
      <c r="BI12" s="77">
        <f t="shared" si="30"/>
        <v>0</v>
      </c>
      <c r="BJ12" s="77">
        <f t="shared" si="31"/>
        <v>0</v>
      </c>
      <c r="BK12" s="77">
        <f t="shared" si="32"/>
        <v>0</v>
      </c>
      <c r="BL12" s="77">
        <f t="shared" si="33"/>
        <v>0</v>
      </c>
      <c r="BM12" s="77">
        <f t="shared" si="34"/>
        <v>0</v>
      </c>
      <c r="BN12" s="77">
        <f t="shared" si="35"/>
        <v>0</v>
      </c>
      <c r="BO12" s="77">
        <f t="shared" si="36"/>
        <v>0</v>
      </c>
      <c r="BP12" s="77">
        <f t="shared" si="37"/>
        <v>0</v>
      </c>
      <c r="BQ12" s="77">
        <f t="shared" si="38"/>
        <v>0</v>
      </c>
      <c r="BR12" s="77">
        <f t="shared" si="39"/>
        <v>0</v>
      </c>
      <c r="BS12" s="77">
        <f t="shared" si="40"/>
        <v>0</v>
      </c>
      <c r="BT12" s="77">
        <f t="shared" si="41"/>
        <v>0</v>
      </c>
      <c r="BU12" s="77">
        <f t="shared" si="42"/>
        <v>0</v>
      </c>
      <c r="BV12" s="77">
        <f t="shared" si="43"/>
        <v>0</v>
      </c>
      <c r="BW12" s="122">
        <f t="shared" si="44"/>
        <v>0</v>
      </c>
    </row>
    <row r="13" spans="2:75" ht="18" customHeight="1" thickTop="1" x14ac:dyDescent="0.15">
      <c r="B13" s="291" t="s">
        <v>89</v>
      </c>
      <c r="C13" s="292"/>
      <c r="D13" s="292"/>
      <c r="E13" s="292"/>
      <c r="F13" s="60"/>
      <c r="G13" s="60"/>
      <c r="H13" s="18" t="s">
        <v>18</v>
      </c>
      <c r="I13" s="78"/>
      <c r="J13" s="78"/>
      <c r="K13" s="78"/>
      <c r="L13" s="78"/>
      <c r="M13" s="78"/>
      <c r="N13" s="78"/>
      <c r="O13" s="78"/>
      <c r="P13" s="78">
        <v>400</v>
      </c>
      <c r="Q13" s="78"/>
      <c r="R13" s="78"/>
      <c r="S13" s="78"/>
      <c r="T13" s="78"/>
      <c r="U13" s="78"/>
      <c r="V13" s="78"/>
      <c r="W13" s="78"/>
      <c r="X13" s="78"/>
      <c r="Y13" s="78"/>
      <c r="Z13" s="78"/>
      <c r="AA13" s="78"/>
      <c r="AB13" s="78"/>
      <c r="AC13" s="78"/>
      <c r="AD13" s="222">
        <f t="shared" si="0"/>
        <v>400</v>
      </c>
      <c r="AE13" s="124" t="s">
        <v>116</v>
      </c>
      <c r="AG13" s="78" t="str">
        <f t="shared" si="3"/>
        <v>OK</v>
      </c>
      <c r="AH13" s="78" t="str">
        <f t="shared" si="4"/>
        <v>OK</v>
      </c>
      <c r="AI13" s="78" t="str">
        <f t="shared" si="5"/>
        <v>OK</v>
      </c>
      <c r="AJ13" s="78" t="str">
        <f t="shared" si="6"/>
        <v>OK</v>
      </c>
      <c r="AK13" s="78" t="str">
        <f t="shared" si="7"/>
        <v>OK</v>
      </c>
      <c r="AL13" s="78" t="str">
        <f t="shared" si="8"/>
        <v>OK</v>
      </c>
      <c r="AM13" s="78" t="str">
        <f t="shared" si="9"/>
        <v>OK</v>
      </c>
      <c r="AN13" s="78" t="str">
        <f t="shared" si="10"/>
        <v>OK</v>
      </c>
      <c r="AO13" s="78" t="str">
        <f t="shared" si="11"/>
        <v>OK</v>
      </c>
      <c r="AP13" s="78" t="str">
        <f t="shared" si="12"/>
        <v>OK</v>
      </c>
      <c r="AQ13" s="78" t="str">
        <f t="shared" si="13"/>
        <v>OK</v>
      </c>
      <c r="AR13" s="78" t="str">
        <f t="shared" si="14"/>
        <v>OK</v>
      </c>
      <c r="AS13" s="78" t="str">
        <f t="shared" si="15"/>
        <v>OK</v>
      </c>
      <c r="AT13" s="78" t="str">
        <f t="shared" si="16"/>
        <v>OK</v>
      </c>
      <c r="AU13" s="78" t="str">
        <f t="shared" si="17"/>
        <v>OK</v>
      </c>
      <c r="AV13" s="78" t="str">
        <f t="shared" si="18"/>
        <v>OK</v>
      </c>
      <c r="AW13" s="78" t="str">
        <f t="shared" si="19"/>
        <v>OK</v>
      </c>
      <c r="AX13" s="78" t="str">
        <f t="shared" si="20"/>
        <v>OK</v>
      </c>
      <c r="AY13" s="78" t="str">
        <f t="shared" si="21"/>
        <v>OK</v>
      </c>
      <c r="AZ13" s="78" t="str">
        <f t="shared" si="22"/>
        <v>OK</v>
      </c>
      <c r="BA13" s="78" t="str">
        <f t="shared" si="23"/>
        <v>OK</v>
      </c>
      <c r="BC13" s="78">
        <f t="shared" si="24"/>
        <v>0</v>
      </c>
      <c r="BD13" s="78">
        <f t="shared" si="25"/>
        <v>0</v>
      </c>
      <c r="BE13" s="78">
        <f t="shared" si="26"/>
        <v>0</v>
      </c>
      <c r="BF13" s="78">
        <f t="shared" si="27"/>
        <v>0</v>
      </c>
      <c r="BG13" s="78">
        <f t="shared" si="28"/>
        <v>0</v>
      </c>
      <c r="BH13" s="78">
        <f t="shared" si="29"/>
        <v>0</v>
      </c>
      <c r="BI13" s="78">
        <f t="shared" si="30"/>
        <v>0</v>
      </c>
      <c r="BJ13" s="78">
        <f t="shared" si="31"/>
        <v>400</v>
      </c>
      <c r="BK13" s="78">
        <f t="shared" si="32"/>
        <v>0</v>
      </c>
      <c r="BL13" s="78">
        <f t="shared" si="33"/>
        <v>0</v>
      </c>
      <c r="BM13" s="78">
        <f t="shared" si="34"/>
        <v>0</v>
      </c>
      <c r="BN13" s="78">
        <f t="shared" si="35"/>
        <v>0</v>
      </c>
      <c r="BO13" s="78">
        <f t="shared" si="36"/>
        <v>0</v>
      </c>
      <c r="BP13" s="78">
        <f t="shared" si="37"/>
        <v>0</v>
      </c>
      <c r="BQ13" s="78">
        <f t="shared" si="38"/>
        <v>0</v>
      </c>
      <c r="BR13" s="78">
        <f t="shared" si="39"/>
        <v>0</v>
      </c>
      <c r="BS13" s="78">
        <f t="shared" si="40"/>
        <v>0</v>
      </c>
      <c r="BT13" s="78">
        <f t="shared" si="41"/>
        <v>0</v>
      </c>
      <c r="BU13" s="78">
        <f t="shared" si="42"/>
        <v>0</v>
      </c>
      <c r="BV13" s="78">
        <f t="shared" si="43"/>
        <v>0</v>
      </c>
      <c r="BW13" s="78">
        <f t="shared" si="44"/>
        <v>0</v>
      </c>
    </row>
    <row r="14" spans="2:75" ht="18" customHeight="1" thickBot="1" x14ac:dyDescent="0.2">
      <c r="B14" s="289" t="s">
        <v>90</v>
      </c>
      <c r="C14" s="290"/>
      <c r="D14" s="290"/>
      <c r="E14" s="290"/>
      <c r="F14" s="19"/>
      <c r="G14" s="19"/>
      <c r="H14" s="66" t="s">
        <v>18</v>
      </c>
      <c r="I14" s="79"/>
      <c r="J14" s="79"/>
      <c r="K14" s="79"/>
      <c r="L14" s="79"/>
      <c r="M14" s="79"/>
      <c r="N14" s="79"/>
      <c r="O14" s="79"/>
      <c r="P14" s="79"/>
      <c r="Q14" s="79"/>
      <c r="R14" s="79"/>
      <c r="S14" s="79"/>
      <c r="T14" s="79"/>
      <c r="U14" s="79"/>
      <c r="V14" s="79"/>
      <c r="W14" s="79"/>
      <c r="X14" s="79"/>
      <c r="Y14" s="79"/>
      <c r="Z14" s="79"/>
      <c r="AA14" s="79"/>
      <c r="AB14" s="79"/>
      <c r="AC14" s="79"/>
      <c r="AD14" s="223">
        <f t="shared" si="0"/>
        <v>0</v>
      </c>
      <c r="AE14" s="226">
        <f>SUM(AE8:AE12)</f>
        <v>800000</v>
      </c>
      <c r="AG14" s="79" t="str">
        <f t="shared" si="3"/>
        <v>OK</v>
      </c>
      <c r="AH14" s="79" t="str">
        <f t="shared" si="4"/>
        <v>OK</v>
      </c>
      <c r="AI14" s="79" t="str">
        <f t="shared" si="5"/>
        <v>OK</v>
      </c>
      <c r="AJ14" s="79" t="str">
        <f t="shared" si="6"/>
        <v>OK</v>
      </c>
      <c r="AK14" s="79" t="str">
        <f t="shared" si="7"/>
        <v>OK</v>
      </c>
      <c r="AL14" s="79" t="str">
        <f t="shared" si="8"/>
        <v>OK</v>
      </c>
      <c r="AM14" s="79" t="str">
        <f t="shared" si="9"/>
        <v>OK</v>
      </c>
      <c r="AN14" s="79" t="str">
        <f t="shared" si="10"/>
        <v>OK</v>
      </c>
      <c r="AO14" s="79" t="str">
        <f t="shared" si="11"/>
        <v>OK</v>
      </c>
      <c r="AP14" s="79" t="str">
        <f t="shared" si="12"/>
        <v>OK</v>
      </c>
      <c r="AQ14" s="79" t="str">
        <f t="shared" si="13"/>
        <v>OK</v>
      </c>
      <c r="AR14" s="79" t="str">
        <f t="shared" si="14"/>
        <v>OK</v>
      </c>
      <c r="AS14" s="79" t="str">
        <f t="shared" si="15"/>
        <v>OK</v>
      </c>
      <c r="AT14" s="79" t="str">
        <f t="shared" si="16"/>
        <v>OK</v>
      </c>
      <c r="AU14" s="79" t="str">
        <f t="shared" si="17"/>
        <v>OK</v>
      </c>
      <c r="AV14" s="79" t="str">
        <f t="shared" si="18"/>
        <v>OK</v>
      </c>
      <c r="AW14" s="79" t="str">
        <f t="shared" si="19"/>
        <v>OK</v>
      </c>
      <c r="AX14" s="79" t="str">
        <f t="shared" si="20"/>
        <v>OK</v>
      </c>
      <c r="AY14" s="79" t="str">
        <f t="shared" si="21"/>
        <v>OK</v>
      </c>
      <c r="AZ14" s="79" t="str">
        <f t="shared" si="22"/>
        <v>OK</v>
      </c>
      <c r="BA14" s="175" t="str">
        <f t="shared" si="23"/>
        <v>OK</v>
      </c>
      <c r="BC14" s="79">
        <f t="shared" si="24"/>
        <v>0</v>
      </c>
      <c r="BD14" s="79">
        <f t="shared" si="25"/>
        <v>0</v>
      </c>
      <c r="BE14" s="79">
        <f t="shared" si="26"/>
        <v>0</v>
      </c>
      <c r="BF14" s="79">
        <f t="shared" si="27"/>
        <v>0</v>
      </c>
      <c r="BG14" s="79">
        <f t="shared" si="28"/>
        <v>0</v>
      </c>
      <c r="BH14" s="79">
        <f t="shared" si="29"/>
        <v>0</v>
      </c>
      <c r="BI14" s="79">
        <f t="shared" si="30"/>
        <v>0</v>
      </c>
      <c r="BJ14" s="79">
        <f t="shared" si="31"/>
        <v>0</v>
      </c>
      <c r="BK14" s="79">
        <f t="shared" si="32"/>
        <v>0</v>
      </c>
      <c r="BL14" s="79">
        <f t="shared" si="33"/>
        <v>0</v>
      </c>
      <c r="BM14" s="79">
        <f t="shared" si="34"/>
        <v>0</v>
      </c>
      <c r="BN14" s="79">
        <f t="shared" si="35"/>
        <v>0</v>
      </c>
      <c r="BO14" s="79">
        <f t="shared" si="36"/>
        <v>0</v>
      </c>
      <c r="BP14" s="79">
        <f t="shared" si="37"/>
        <v>0</v>
      </c>
      <c r="BQ14" s="79">
        <f t="shared" si="38"/>
        <v>0</v>
      </c>
      <c r="BR14" s="79">
        <f t="shared" si="39"/>
        <v>0</v>
      </c>
      <c r="BS14" s="79">
        <f t="shared" si="40"/>
        <v>0</v>
      </c>
      <c r="BT14" s="79">
        <f t="shared" si="41"/>
        <v>0</v>
      </c>
      <c r="BU14" s="79">
        <f t="shared" si="42"/>
        <v>0</v>
      </c>
      <c r="BV14" s="79">
        <f t="shared" si="43"/>
        <v>0</v>
      </c>
      <c r="BW14" s="175">
        <f t="shared" si="44"/>
        <v>0</v>
      </c>
    </row>
    <row r="15" spans="2:75" ht="18.75" customHeight="1" x14ac:dyDescent="0.15">
      <c r="B15" s="81"/>
      <c r="C15" s="81"/>
      <c r="D15" s="81"/>
      <c r="E15" s="81"/>
      <c r="F15" s="81"/>
      <c r="G15" s="81"/>
      <c r="H15" s="81"/>
      <c r="I15" s="82"/>
      <c r="J15" s="82"/>
      <c r="K15" s="82"/>
      <c r="L15" s="82"/>
      <c r="M15" s="82"/>
      <c r="N15" s="82"/>
      <c r="O15" s="82"/>
      <c r="P15" s="82"/>
      <c r="Q15" s="82"/>
      <c r="R15" s="82"/>
      <c r="S15" s="82"/>
      <c r="T15" s="82"/>
      <c r="U15" s="82"/>
      <c r="V15" s="82"/>
      <c r="W15" s="82"/>
      <c r="X15" s="82"/>
      <c r="Y15" s="82"/>
      <c r="Z15" s="82"/>
      <c r="AA15" s="82"/>
      <c r="AB15" s="82"/>
      <c r="AC15" s="82"/>
      <c r="AD15" s="82"/>
      <c r="AE15" s="84"/>
    </row>
    <row r="16" spans="2:75" ht="18" customHeight="1" x14ac:dyDescent="0.15">
      <c r="B16" s="81"/>
      <c r="C16" s="81"/>
      <c r="D16" s="81"/>
      <c r="E16" s="81"/>
      <c r="F16" s="81"/>
      <c r="G16" s="81"/>
      <c r="H16" s="81"/>
      <c r="I16" s="82"/>
      <c r="J16" s="82"/>
      <c r="K16" s="82"/>
      <c r="L16" s="82"/>
      <c r="M16" s="82"/>
      <c r="N16" s="82"/>
      <c r="O16" s="82"/>
      <c r="P16" s="82"/>
      <c r="Q16" s="82"/>
      <c r="R16" s="82"/>
      <c r="S16" s="82"/>
      <c r="T16" s="82"/>
      <c r="U16" s="82"/>
      <c r="V16" s="82"/>
      <c r="W16" s="82"/>
      <c r="X16" s="82"/>
      <c r="Y16" s="82"/>
      <c r="Z16" s="82"/>
      <c r="AA16" s="82"/>
      <c r="AB16" s="82"/>
      <c r="AC16" s="82"/>
      <c r="AD16" s="83" t="s">
        <v>81</v>
      </c>
      <c r="AE16" s="227">
        <f>AE3-AE14</f>
        <v>0</v>
      </c>
    </row>
    <row r="17" spans="2:53" ht="3.75" customHeight="1" x14ac:dyDescent="0.15"/>
    <row r="18" spans="2:53" ht="150" customHeight="1" x14ac:dyDescent="0.15">
      <c r="B18" s="305" t="s">
        <v>111</v>
      </c>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232" t="s">
        <v>207</v>
      </c>
    </row>
    <row r="19" spans="2:53" ht="12" customHeight="1" x14ac:dyDescent="0.15">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3" t="s">
        <v>217</v>
      </c>
    </row>
    <row r="20" spans="2:53" ht="18" customHeight="1" thickBot="1" x14ac:dyDescent="0.2">
      <c r="B20" s="10" t="s">
        <v>45</v>
      </c>
      <c r="C20" s="10"/>
      <c r="AF20" s="3" t="s">
        <v>218</v>
      </c>
    </row>
    <row r="21" spans="2:53" ht="15.75" customHeight="1" x14ac:dyDescent="0.15">
      <c r="B21" s="312"/>
      <c r="C21" s="313"/>
      <c r="D21" s="313"/>
      <c r="E21" s="313"/>
      <c r="F21" s="64"/>
      <c r="G21" s="64"/>
      <c r="H21" s="320"/>
      <c r="I21" s="317" t="s">
        <v>2</v>
      </c>
      <c r="J21" s="318"/>
      <c r="K21" s="318"/>
      <c r="L21" s="318"/>
      <c r="M21" s="318"/>
      <c r="N21" s="318"/>
      <c r="O21" s="319"/>
      <c r="P21" s="307" t="s">
        <v>19</v>
      </c>
      <c r="Q21" s="307" t="s">
        <v>20</v>
      </c>
      <c r="R21" s="307" t="s">
        <v>3</v>
      </c>
      <c r="S21" s="307" t="s">
        <v>4</v>
      </c>
      <c r="T21" s="307" t="s">
        <v>5</v>
      </c>
      <c r="U21" s="307" t="s">
        <v>6</v>
      </c>
      <c r="V21" s="307" t="s">
        <v>7</v>
      </c>
      <c r="W21" s="307" t="s">
        <v>8</v>
      </c>
      <c r="X21" s="307" t="s">
        <v>9</v>
      </c>
      <c r="Y21" s="316" t="s">
        <v>10</v>
      </c>
      <c r="Z21" s="316"/>
      <c r="AA21" s="316"/>
      <c r="AB21" s="316"/>
      <c r="AC21" s="316"/>
      <c r="AD21" s="294" t="s">
        <v>28</v>
      </c>
      <c r="AF21" s="165"/>
      <c r="AG21" s="214" t="s">
        <v>11</v>
      </c>
      <c r="AH21" s="214" t="s">
        <v>12</v>
      </c>
      <c r="AI21" s="214" t="s">
        <v>13</v>
      </c>
      <c r="AJ21" s="214" t="s">
        <v>14</v>
      </c>
      <c r="AK21" s="214" t="s">
        <v>15</v>
      </c>
      <c r="AL21" s="214" t="s">
        <v>16</v>
      </c>
      <c r="AM21" s="214" t="s">
        <v>17</v>
      </c>
      <c r="AN21" s="132" t="s">
        <v>19</v>
      </c>
      <c r="AO21" s="132" t="s">
        <v>20</v>
      </c>
      <c r="AP21" s="132" t="s">
        <v>3</v>
      </c>
      <c r="AQ21" s="132" t="s">
        <v>4</v>
      </c>
      <c r="AR21" s="132" t="s">
        <v>5</v>
      </c>
      <c r="AS21" s="132" t="s">
        <v>6</v>
      </c>
      <c r="AT21" s="132" t="s">
        <v>7</v>
      </c>
      <c r="AU21" s="132" t="s">
        <v>8</v>
      </c>
      <c r="AV21" s="132" t="s">
        <v>9</v>
      </c>
      <c r="AW21" s="134" t="s">
        <v>208</v>
      </c>
      <c r="AX21" s="135" t="s">
        <v>209</v>
      </c>
      <c r="AY21" s="139" t="s">
        <v>210</v>
      </c>
      <c r="AZ21" s="139" t="s">
        <v>211</v>
      </c>
      <c r="BA21" s="139" t="s">
        <v>212</v>
      </c>
    </row>
    <row r="22" spans="2:53" ht="15.75" customHeight="1" thickBot="1" x14ac:dyDescent="0.2">
      <c r="B22" s="314"/>
      <c r="C22" s="315"/>
      <c r="D22" s="315"/>
      <c r="E22" s="315"/>
      <c r="F22" s="65"/>
      <c r="G22" s="65"/>
      <c r="H22" s="321"/>
      <c r="I22" s="13" t="s">
        <v>11</v>
      </c>
      <c r="J22" s="13" t="s">
        <v>12</v>
      </c>
      <c r="K22" s="13" t="s">
        <v>13</v>
      </c>
      <c r="L22" s="13" t="s">
        <v>14</v>
      </c>
      <c r="M22" s="13" t="s">
        <v>15</v>
      </c>
      <c r="N22" s="13" t="s">
        <v>16</v>
      </c>
      <c r="O22" s="13" t="s">
        <v>17</v>
      </c>
      <c r="P22" s="271"/>
      <c r="Q22" s="271"/>
      <c r="R22" s="271"/>
      <c r="S22" s="271"/>
      <c r="T22" s="271"/>
      <c r="U22" s="271"/>
      <c r="V22" s="271"/>
      <c r="W22" s="271"/>
      <c r="X22" s="271"/>
      <c r="Y22" s="136" t="s">
        <v>125</v>
      </c>
      <c r="Z22" s="137" t="s">
        <v>126</v>
      </c>
      <c r="AA22" s="138" t="s">
        <v>127</v>
      </c>
      <c r="AB22" s="138" t="s">
        <v>128</v>
      </c>
      <c r="AC22" s="138" t="s">
        <v>129</v>
      </c>
      <c r="AD22" s="296"/>
      <c r="AF22" s="165" t="s">
        <v>215</v>
      </c>
      <c r="AG22" s="83">
        <f>SUM(I8:I12)</f>
        <v>0</v>
      </c>
      <c r="AH22" s="83">
        <f t="shared" ref="AH22:BA22" si="45">SUM(J8:J12)</f>
        <v>0</v>
      </c>
      <c r="AI22" s="83">
        <f t="shared" si="45"/>
        <v>0</v>
      </c>
      <c r="AJ22" s="83">
        <f t="shared" si="45"/>
        <v>0</v>
      </c>
      <c r="AK22" s="83">
        <f t="shared" si="45"/>
        <v>0</v>
      </c>
      <c r="AL22" s="83">
        <f t="shared" si="45"/>
        <v>0</v>
      </c>
      <c r="AM22" s="83">
        <f t="shared" si="45"/>
        <v>0</v>
      </c>
      <c r="AN22" s="83">
        <f t="shared" si="45"/>
        <v>400</v>
      </c>
      <c r="AO22" s="83">
        <f t="shared" si="45"/>
        <v>0</v>
      </c>
      <c r="AP22" s="83">
        <f t="shared" si="45"/>
        <v>0</v>
      </c>
      <c r="AQ22" s="83">
        <f t="shared" si="45"/>
        <v>0</v>
      </c>
      <c r="AR22" s="83">
        <f t="shared" si="45"/>
        <v>0</v>
      </c>
      <c r="AS22" s="83">
        <f t="shared" si="45"/>
        <v>0</v>
      </c>
      <c r="AT22" s="83">
        <f t="shared" si="45"/>
        <v>0</v>
      </c>
      <c r="AU22" s="83">
        <f t="shared" si="45"/>
        <v>0</v>
      </c>
      <c r="AV22" s="83">
        <f t="shared" si="45"/>
        <v>0</v>
      </c>
      <c r="AW22" s="83">
        <f t="shared" si="45"/>
        <v>0</v>
      </c>
      <c r="AX22" s="83">
        <f t="shared" si="45"/>
        <v>0</v>
      </c>
      <c r="AY22" s="83">
        <f t="shared" si="45"/>
        <v>0</v>
      </c>
      <c r="AZ22" s="83">
        <f t="shared" si="45"/>
        <v>0</v>
      </c>
      <c r="BA22" s="83">
        <f t="shared" si="45"/>
        <v>0</v>
      </c>
    </row>
    <row r="23" spans="2:53" ht="18" customHeight="1" x14ac:dyDescent="0.15">
      <c r="B23" s="291" t="s">
        <v>112</v>
      </c>
      <c r="C23" s="292"/>
      <c r="D23" s="292"/>
      <c r="E23" s="292"/>
      <c r="F23" s="60"/>
      <c r="G23" s="60"/>
      <c r="H23" s="18" t="s">
        <v>113</v>
      </c>
      <c r="I23" s="78">
        <v>22000</v>
      </c>
      <c r="J23" s="78">
        <v>2000</v>
      </c>
      <c r="K23" s="78">
        <v>1591</v>
      </c>
      <c r="L23" s="78"/>
      <c r="M23" s="78"/>
      <c r="N23" s="78"/>
      <c r="O23" s="78">
        <v>1220</v>
      </c>
      <c r="P23" s="78">
        <v>400</v>
      </c>
      <c r="Q23" s="78"/>
      <c r="R23" s="78">
        <v>995</v>
      </c>
      <c r="S23" s="78"/>
      <c r="T23" s="78"/>
      <c r="U23" s="78"/>
      <c r="V23" s="78">
        <v>1600</v>
      </c>
      <c r="W23" s="78"/>
      <c r="X23" s="78"/>
      <c r="Y23" s="78">
        <v>1000</v>
      </c>
      <c r="Z23" s="78"/>
      <c r="AA23" s="78">
        <v>20</v>
      </c>
      <c r="AB23" s="78">
        <v>20</v>
      </c>
      <c r="AC23" s="78"/>
      <c r="AD23" s="126">
        <f>SUM(I23:AC23)</f>
        <v>30846</v>
      </c>
      <c r="AF23" s="165" t="s">
        <v>216</v>
      </c>
      <c r="AG23" s="83">
        <f>MAX(I8:I12)</f>
        <v>0</v>
      </c>
      <c r="AH23" s="83">
        <f t="shared" ref="AH23:BA23" si="46">MAX(J8:J12)</f>
        <v>0</v>
      </c>
      <c r="AI23" s="83">
        <f t="shared" si="46"/>
        <v>0</v>
      </c>
      <c r="AJ23" s="83">
        <f t="shared" si="46"/>
        <v>0</v>
      </c>
      <c r="AK23" s="83">
        <f t="shared" si="46"/>
        <v>0</v>
      </c>
      <c r="AL23" s="83">
        <f t="shared" si="46"/>
        <v>0</v>
      </c>
      <c r="AM23" s="83">
        <f t="shared" si="46"/>
        <v>0</v>
      </c>
      <c r="AN23" s="83">
        <f t="shared" si="46"/>
        <v>400</v>
      </c>
      <c r="AO23" s="83">
        <f t="shared" si="46"/>
        <v>0</v>
      </c>
      <c r="AP23" s="83">
        <f t="shared" si="46"/>
        <v>0</v>
      </c>
      <c r="AQ23" s="83">
        <f t="shared" si="46"/>
        <v>0</v>
      </c>
      <c r="AR23" s="83">
        <f t="shared" si="46"/>
        <v>0</v>
      </c>
      <c r="AS23" s="83">
        <f t="shared" si="46"/>
        <v>0</v>
      </c>
      <c r="AT23" s="83">
        <f t="shared" si="46"/>
        <v>0</v>
      </c>
      <c r="AU23" s="83">
        <f t="shared" si="46"/>
        <v>0</v>
      </c>
      <c r="AV23" s="83">
        <f t="shared" si="46"/>
        <v>0</v>
      </c>
      <c r="AW23" s="83">
        <f t="shared" si="46"/>
        <v>0</v>
      </c>
      <c r="AX23" s="83">
        <f t="shared" si="46"/>
        <v>0</v>
      </c>
      <c r="AY23" s="83">
        <f t="shared" si="46"/>
        <v>0</v>
      </c>
      <c r="AZ23" s="83">
        <f t="shared" si="46"/>
        <v>0</v>
      </c>
      <c r="BA23" s="83">
        <f t="shared" si="46"/>
        <v>0</v>
      </c>
    </row>
    <row r="24" spans="2:53" ht="18" customHeight="1" thickBot="1" x14ac:dyDescent="0.2">
      <c r="B24" s="289" t="s">
        <v>114</v>
      </c>
      <c r="C24" s="290"/>
      <c r="D24" s="290"/>
      <c r="E24" s="290"/>
      <c r="F24" s="19"/>
      <c r="G24" s="19"/>
      <c r="H24" s="66" t="s">
        <v>113</v>
      </c>
      <c r="I24" s="79"/>
      <c r="J24" s="79"/>
      <c r="K24" s="79"/>
      <c r="L24" s="79"/>
      <c r="M24" s="79"/>
      <c r="N24" s="79"/>
      <c r="O24" s="79"/>
      <c r="P24" s="79"/>
      <c r="Q24" s="79"/>
      <c r="R24" s="79"/>
      <c r="S24" s="79"/>
      <c r="T24" s="79"/>
      <c r="U24" s="79"/>
      <c r="V24" s="79"/>
      <c r="W24" s="79"/>
      <c r="X24" s="79"/>
      <c r="Y24" s="79"/>
      <c r="Z24" s="79"/>
      <c r="AA24" s="79"/>
      <c r="AB24" s="79"/>
      <c r="AC24" s="79"/>
      <c r="AD24" s="127">
        <f>SUM(I24:AC24)</f>
        <v>0</v>
      </c>
      <c r="AF24" s="165" t="s">
        <v>214</v>
      </c>
      <c r="AG24" s="83">
        <f>I13+I14</f>
        <v>0</v>
      </c>
      <c r="AH24" s="83">
        <f t="shared" ref="AH24:BA24" si="47">J13+J14</f>
        <v>0</v>
      </c>
      <c r="AI24" s="83">
        <f t="shared" si="47"/>
        <v>0</v>
      </c>
      <c r="AJ24" s="83">
        <f t="shared" si="47"/>
        <v>0</v>
      </c>
      <c r="AK24" s="83">
        <f t="shared" si="47"/>
        <v>0</v>
      </c>
      <c r="AL24" s="83">
        <f t="shared" si="47"/>
        <v>0</v>
      </c>
      <c r="AM24" s="83">
        <f t="shared" si="47"/>
        <v>0</v>
      </c>
      <c r="AN24" s="83">
        <f t="shared" si="47"/>
        <v>400</v>
      </c>
      <c r="AO24" s="83">
        <f t="shared" si="47"/>
        <v>0</v>
      </c>
      <c r="AP24" s="83">
        <f t="shared" si="47"/>
        <v>0</v>
      </c>
      <c r="AQ24" s="83">
        <f t="shared" si="47"/>
        <v>0</v>
      </c>
      <c r="AR24" s="83">
        <f t="shared" si="47"/>
        <v>0</v>
      </c>
      <c r="AS24" s="83">
        <f t="shared" si="47"/>
        <v>0</v>
      </c>
      <c r="AT24" s="83">
        <f t="shared" si="47"/>
        <v>0</v>
      </c>
      <c r="AU24" s="83">
        <f t="shared" si="47"/>
        <v>0</v>
      </c>
      <c r="AV24" s="83">
        <f t="shared" si="47"/>
        <v>0</v>
      </c>
      <c r="AW24" s="83">
        <f t="shared" si="47"/>
        <v>0</v>
      </c>
      <c r="AX24" s="83">
        <f t="shared" si="47"/>
        <v>0</v>
      </c>
      <c r="AY24" s="83">
        <f t="shared" si="47"/>
        <v>0</v>
      </c>
      <c r="AZ24" s="83">
        <f t="shared" si="47"/>
        <v>0</v>
      </c>
      <c r="BA24" s="83">
        <f t="shared" si="47"/>
        <v>0</v>
      </c>
    </row>
    <row r="25" spans="2:53" ht="30" customHeight="1" x14ac:dyDescent="0.15">
      <c r="B25" s="305" t="s">
        <v>115</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165" t="s">
        <v>213</v>
      </c>
      <c r="AG25" s="214" t="str">
        <f>IF(AG24&lt;AG23,"ｴﾗｰ",IF(AG22&lt;AG24,"ｴﾗｰ","OK"))</f>
        <v>OK</v>
      </c>
      <c r="AH25" s="214" t="str">
        <f t="shared" ref="AH25:BA25" si="48">IF(AH24&lt;AH23,"ｴﾗｰ",IF(AH22&lt;AH24,"ｴﾗｰ","OK"))</f>
        <v>OK</v>
      </c>
      <c r="AI25" s="214" t="str">
        <f t="shared" si="48"/>
        <v>OK</v>
      </c>
      <c r="AJ25" s="214" t="str">
        <f t="shared" si="48"/>
        <v>OK</v>
      </c>
      <c r="AK25" s="214" t="str">
        <f t="shared" si="48"/>
        <v>OK</v>
      </c>
      <c r="AL25" s="214" t="str">
        <f t="shared" si="48"/>
        <v>OK</v>
      </c>
      <c r="AM25" s="214" t="str">
        <f t="shared" si="48"/>
        <v>OK</v>
      </c>
      <c r="AN25" s="214" t="str">
        <f t="shared" si="48"/>
        <v>OK</v>
      </c>
      <c r="AO25" s="214" t="str">
        <f t="shared" si="48"/>
        <v>OK</v>
      </c>
      <c r="AP25" s="214" t="str">
        <f t="shared" si="48"/>
        <v>OK</v>
      </c>
      <c r="AQ25" s="214" t="str">
        <f t="shared" si="48"/>
        <v>OK</v>
      </c>
      <c r="AR25" s="214" t="str">
        <f t="shared" si="48"/>
        <v>OK</v>
      </c>
      <c r="AS25" s="214" t="str">
        <f t="shared" si="48"/>
        <v>OK</v>
      </c>
      <c r="AT25" s="214" t="str">
        <f t="shared" si="48"/>
        <v>OK</v>
      </c>
      <c r="AU25" s="214" t="str">
        <f t="shared" si="48"/>
        <v>OK</v>
      </c>
      <c r="AV25" s="214" t="str">
        <f t="shared" si="48"/>
        <v>OK</v>
      </c>
      <c r="AW25" s="214" t="str">
        <f t="shared" si="48"/>
        <v>OK</v>
      </c>
      <c r="AX25" s="214" t="str">
        <f t="shared" si="48"/>
        <v>OK</v>
      </c>
      <c r="AY25" s="214" t="str">
        <f t="shared" si="48"/>
        <v>OK</v>
      </c>
      <c r="AZ25" s="214" t="str">
        <f t="shared" si="48"/>
        <v>OK</v>
      </c>
      <c r="BA25" s="214" t="str">
        <f t="shared" si="48"/>
        <v>OK</v>
      </c>
    </row>
    <row r="26" spans="2:53" ht="16.5" customHeight="1" x14ac:dyDescent="0.15">
      <c r="B26" s="67"/>
      <c r="C26" s="67"/>
      <c r="D26" s="67"/>
      <c r="E26" s="67"/>
      <c r="F26" s="67"/>
      <c r="G26" s="67"/>
      <c r="H26" s="67"/>
      <c r="I26" s="133" t="s">
        <v>185</v>
      </c>
      <c r="J26" s="1"/>
      <c r="K26" s="1"/>
      <c r="L26" s="1"/>
      <c r="M26" s="1"/>
      <c r="N26" s="1"/>
      <c r="O26" s="1"/>
      <c r="P26" s="1"/>
      <c r="Q26" s="1"/>
      <c r="R26" s="1"/>
      <c r="S26" s="1"/>
      <c r="T26" s="1"/>
      <c r="U26" s="1"/>
      <c r="V26" s="1"/>
      <c r="W26" s="1"/>
      <c r="X26" s="1"/>
      <c r="Y26" s="1"/>
      <c r="Z26" s="1"/>
      <c r="AA26" s="1"/>
      <c r="AB26" s="1"/>
      <c r="AC26" s="1"/>
      <c r="AD26" s="23"/>
      <c r="AE26" s="23"/>
    </row>
    <row r="27" spans="2:53" ht="9.75" customHeight="1" x14ac:dyDescent="0.15">
      <c r="I27" s="1" t="s">
        <v>193</v>
      </c>
      <c r="J27" s="1"/>
      <c r="K27" s="1"/>
      <c r="L27" s="1"/>
      <c r="M27" s="1"/>
      <c r="N27" s="1"/>
      <c r="O27" s="1"/>
      <c r="P27" s="1"/>
      <c r="Q27" s="1"/>
      <c r="R27" s="1"/>
      <c r="S27" s="1"/>
      <c r="T27" s="1"/>
      <c r="U27" s="1"/>
      <c r="V27" s="1"/>
      <c r="W27" s="1"/>
      <c r="X27" s="1"/>
      <c r="Y27" s="1"/>
      <c r="Z27" s="1"/>
      <c r="AA27" s="1"/>
      <c r="AB27" s="1"/>
      <c r="AC27" s="1"/>
    </row>
    <row r="28" spans="2:53" ht="12" customHeight="1" x14ac:dyDescent="0.15">
      <c r="B28" s="71" t="s">
        <v>92</v>
      </c>
      <c r="C28" s="23"/>
      <c r="D28" s="67" t="s">
        <v>117</v>
      </c>
      <c r="E28" s="67"/>
      <c r="F28" s="73"/>
      <c r="G28" s="73">
        <v>1</v>
      </c>
      <c r="H28" s="67"/>
      <c r="I28" s="1" t="s">
        <v>194</v>
      </c>
      <c r="J28" s="1"/>
      <c r="K28" s="1"/>
      <c r="L28" s="1"/>
      <c r="M28" s="1"/>
      <c r="N28" s="1"/>
      <c r="O28" s="1"/>
      <c r="P28" s="1"/>
      <c r="Q28" s="1"/>
      <c r="R28" s="1"/>
      <c r="S28" s="1"/>
      <c r="T28" s="1"/>
      <c r="U28" s="1"/>
      <c r="V28" s="1"/>
      <c r="W28" s="1"/>
      <c r="X28" s="1"/>
      <c r="Y28" s="1"/>
      <c r="Z28" s="1"/>
      <c r="AA28" s="1"/>
      <c r="AB28" s="1"/>
      <c r="AC28" s="1"/>
    </row>
    <row r="29" spans="2:53" ht="12" customHeight="1" x14ac:dyDescent="0.15">
      <c r="B29" s="21" t="s">
        <v>93</v>
      </c>
      <c r="D29" s="67" t="s">
        <v>118</v>
      </c>
      <c r="E29" s="67"/>
      <c r="F29" s="73"/>
      <c r="G29" s="73">
        <v>2</v>
      </c>
      <c r="H29" s="233"/>
      <c r="I29" s="166" t="s">
        <v>11</v>
      </c>
      <c r="J29" s="166" t="s">
        <v>12</v>
      </c>
      <c r="K29" s="166" t="s">
        <v>13</v>
      </c>
      <c r="L29" s="166" t="s">
        <v>14</v>
      </c>
      <c r="M29" s="166" t="s">
        <v>15</v>
      </c>
      <c r="N29" s="166" t="s">
        <v>16</v>
      </c>
      <c r="O29" s="166" t="s">
        <v>17</v>
      </c>
      <c r="P29" s="132" t="s">
        <v>186</v>
      </c>
      <c r="Q29" s="132" t="s">
        <v>187</v>
      </c>
      <c r="R29" s="132" t="s">
        <v>3</v>
      </c>
      <c r="S29" s="132" t="s">
        <v>4</v>
      </c>
      <c r="T29" s="132" t="s">
        <v>5</v>
      </c>
      <c r="U29" s="132" t="s">
        <v>6</v>
      </c>
      <c r="V29" s="132" t="s">
        <v>7</v>
      </c>
      <c r="W29" s="132" t="s">
        <v>8</v>
      </c>
      <c r="X29" s="132" t="s">
        <v>9</v>
      </c>
      <c r="Y29" s="134" t="s">
        <v>188</v>
      </c>
      <c r="Z29" s="135" t="s">
        <v>189</v>
      </c>
      <c r="AA29" s="139" t="s">
        <v>190</v>
      </c>
      <c r="AB29" s="139" t="s">
        <v>191</v>
      </c>
      <c r="AC29" s="139" t="s">
        <v>192</v>
      </c>
      <c r="AD29" s="70"/>
      <c r="AE29" s="70"/>
    </row>
    <row r="30" spans="2:53" ht="12" customHeight="1" x14ac:dyDescent="0.15">
      <c r="B30" s="59" t="s">
        <v>94</v>
      </c>
      <c r="D30" s="67"/>
      <c r="E30" s="67"/>
      <c r="F30" s="73"/>
      <c r="G30" s="73">
        <v>3</v>
      </c>
      <c r="H30" s="233" t="s">
        <v>195</v>
      </c>
      <c r="I30" s="69" t="str">
        <f>IF(②戦略枠!I21+②戦略枠!I22&gt;I23+I24,"ｴﾗｰ","OK")</f>
        <v>OK</v>
      </c>
      <c r="J30" s="69" t="str">
        <f>IF(②戦略枠!J21+②戦略枠!J22&gt;J23+J24,"ｴﾗｰ","OK")</f>
        <v>OK</v>
      </c>
      <c r="K30" s="69" t="str">
        <f>IF(②戦略枠!K21+②戦略枠!K22&gt;K23+K24,"ｴﾗｰ","OK")</f>
        <v>OK</v>
      </c>
      <c r="L30" s="69" t="str">
        <f>IF(②戦略枠!L21+②戦略枠!L22&gt;L23+L24,"ｴﾗｰ","OK")</f>
        <v>OK</v>
      </c>
      <c r="M30" s="69" t="str">
        <f>IF(②戦略枠!M21+②戦略枠!M22&gt;M23+M24,"ｴﾗｰ","OK")</f>
        <v>OK</v>
      </c>
      <c r="N30" s="69" t="str">
        <f>IF(②戦略枠!N21+②戦略枠!N22&gt;N23+N24,"ｴﾗｰ","OK")</f>
        <v>OK</v>
      </c>
      <c r="O30" s="69" t="str">
        <f>IF(②戦略枠!O21+②戦略枠!O22&gt;O23+O24,"ｴﾗｰ","OK")</f>
        <v>OK</v>
      </c>
      <c r="P30" s="69" t="str">
        <f>IF(②戦略枠!P21+②戦略枠!P22&gt;P23+P24,"ｴﾗｰ","OK")</f>
        <v>OK</v>
      </c>
      <c r="Q30" s="69" t="str">
        <f>IF(②戦略枠!Q21+②戦略枠!Q22&gt;Q23+Q24,"ｴﾗｰ","OK")</f>
        <v>OK</v>
      </c>
      <c r="R30" s="69" t="str">
        <f>IF(②戦略枠!R21+②戦略枠!R22&gt;R23+R24,"ｴﾗｰ","OK")</f>
        <v>OK</v>
      </c>
      <c r="S30" s="69" t="str">
        <f>IF(②戦略枠!S21+②戦略枠!S22&gt;S23+S24,"ｴﾗｰ","OK")</f>
        <v>OK</v>
      </c>
      <c r="T30" s="69" t="str">
        <f>IF(②戦略枠!T21+②戦略枠!T22&gt;T23+T24,"ｴﾗｰ","OK")</f>
        <v>OK</v>
      </c>
      <c r="U30" s="69" t="str">
        <f>IF(②戦略枠!U21+②戦略枠!U22&gt;U23+U24,"ｴﾗｰ","OK")</f>
        <v>OK</v>
      </c>
      <c r="V30" s="69" t="str">
        <f>IF(②戦略枠!V21+②戦略枠!V22&gt;V23+V24,"ｴﾗｰ","OK")</f>
        <v>OK</v>
      </c>
      <c r="W30" s="69" t="str">
        <f>IF(②戦略枠!W21+②戦略枠!W22&gt;W23+W24,"ｴﾗｰ","OK")</f>
        <v>OK</v>
      </c>
      <c r="X30" s="69" t="str">
        <f>IF(②戦略枠!X21+②戦略枠!X22&gt;X23+X24,"ｴﾗｰ","OK")</f>
        <v>OK</v>
      </c>
      <c r="Y30" s="69" t="str">
        <f>IF(②戦略枠!Y21+②戦略枠!Y22&gt;Y23+Y24,"ｴﾗｰ","OK")</f>
        <v>OK</v>
      </c>
      <c r="Z30" s="69" t="str">
        <f>IF(②戦略枠!Z21+②戦略枠!Z22&gt;Z23+Z24,"ｴﾗｰ","OK")</f>
        <v>OK</v>
      </c>
      <c r="AA30" s="69" t="str">
        <f>IF(②戦略枠!AA21+②戦略枠!AA22&gt;AA23+AA24,"ｴﾗｰ","OK")</f>
        <v>OK</v>
      </c>
      <c r="AB30" s="69" t="str">
        <f>IF(②戦略枠!AB21+②戦略枠!AB22&gt;AB23+AB24,"ｴﾗｰ","OK")</f>
        <v>OK</v>
      </c>
      <c r="AC30" s="69" t="str">
        <f>IF(②戦略枠!AC21+②戦略枠!AC22&gt;AC23+AC24,"ｴﾗｰ","OK")</f>
        <v>OK</v>
      </c>
      <c r="AD30" s="71"/>
      <c r="AE30" s="71"/>
    </row>
    <row r="31" spans="2:53" s="8" customFormat="1" ht="12" customHeight="1" x14ac:dyDescent="0.15">
      <c r="B31" s="70"/>
      <c r="C31" s="70"/>
      <c r="D31" s="70"/>
      <c r="E31" s="70"/>
      <c r="F31" s="73"/>
      <c r="G31" s="73">
        <v>4</v>
      </c>
      <c r="H31" s="234" t="s">
        <v>196</v>
      </c>
      <c r="I31" s="69" t="str">
        <f>IF(③従来枠!H19+③従来枠!H20&gt;I23+I24,"ｴﾗｰ","OK")</f>
        <v>OK</v>
      </c>
      <c r="J31" s="69" t="str">
        <f>IF(③従来枠!I19+③従来枠!I20&gt;J23+J24,"ｴﾗｰ","OK")</f>
        <v>OK</v>
      </c>
      <c r="K31" s="69" t="str">
        <f>IF(③従来枠!J19+③従来枠!J20&gt;K23+K24,"ｴﾗｰ","OK")</f>
        <v>OK</v>
      </c>
      <c r="L31" s="69" t="str">
        <f>IF(③従来枠!K19+③従来枠!K20&gt;L23+L24,"ｴﾗｰ","OK")</f>
        <v>OK</v>
      </c>
      <c r="M31" s="69" t="str">
        <f>IF(③従来枠!L19+③従来枠!L20&gt;M23+M24,"ｴﾗｰ","OK")</f>
        <v>OK</v>
      </c>
      <c r="N31" s="69" t="str">
        <f>IF(③従来枠!M19+③従来枠!M20&gt;N23+N24,"ｴﾗｰ","OK")</f>
        <v>OK</v>
      </c>
      <c r="O31" s="69" t="str">
        <f>IF(③従来枠!N19+③従来枠!N20&gt;O23+O24,"ｴﾗｰ","OK")</f>
        <v>OK</v>
      </c>
      <c r="P31" s="69" t="str">
        <f>IF(③従来枠!O19+③従来枠!O20&gt;P23+P24,"ｴﾗｰ","OK")</f>
        <v>OK</v>
      </c>
      <c r="Q31" s="69" t="str">
        <f>IF(③従来枠!P19+③従来枠!P20&gt;Q23+Q24,"ｴﾗｰ","OK")</f>
        <v>OK</v>
      </c>
      <c r="R31" s="69" t="str">
        <f>IF(③従来枠!Q19+③従来枠!Q20&gt;R23+R24,"ｴﾗｰ","OK")</f>
        <v>OK</v>
      </c>
      <c r="S31" s="69" t="str">
        <f>IF(③従来枠!R19+③従来枠!R20&gt;S23+S24,"ｴﾗｰ","OK")</f>
        <v>OK</v>
      </c>
      <c r="T31" s="69" t="str">
        <f>IF(③従来枠!S19+③従来枠!S20&gt;T23+T24,"ｴﾗｰ","OK")</f>
        <v>OK</v>
      </c>
      <c r="U31" s="69" t="str">
        <f>IF(③従来枠!T19+③従来枠!T20&gt;U23+U24,"ｴﾗｰ","OK")</f>
        <v>OK</v>
      </c>
      <c r="V31" s="69" t="str">
        <f>IF(③従来枠!U19+③従来枠!U20&gt;V23+V24,"ｴﾗｰ","OK")</f>
        <v>OK</v>
      </c>
      <c r="W31" s="69" t="str">
        <f>IF(③従来枠!V19+③従来枠!V20&gt;W23+W24,"ｴﾗｰ","OK")</f>
        <v>OK</v>
      </c>
      <c r="X31" s="69" t="str">
        <f>IF(③従来枠!W19+③従来枠!W20&gt;X23+X24,"ｴﾗｰ","OK")</f>
        <v>OK</v>
      </c>
      <c r="Y31" s="69" t="str">
        <f>IF(③従来枠!X19+③従来枠!X20&gt;Y23+Y24,"ｴﾗｰ","OK")</f>
        <v>OK</v>
      </c>
      <c r="Z31" s="69" t="str">
        <f>IF(③従来枠!Y19+③従来枠!Y20&gt;Z23+Z24,"ｴﾗｰ","OK")</f>
        <v>OK</v>
      </c>
      <c r="AA31" s="69" t="str">
        <f>IF(③従来枠!Z19+③従来枠!Z20&gt;AA23+AA24,"ｴﾗｰ","OK")</f>
        <v>OK</v>
      </c>
      <c r="AB31" s="69" t="str">
        <f>IF(③従来枠!AA19+③従来枠!AA20&gt;AB23+AB24,"ｴﾗｰ","OK")</f>
        <v>OK</v>
      </c>
      <c r="AC31" s="69" t="str">
        <f>IF(③従来枠!AB19+③従来枠!AB20&gt;AC23+AC24,"ｴﾗｰ","OK")</f>
        <v>OK</v>
      </c>
      <c r="AD31" s="59"/>
      <c r="AE31" s="59"/>
    </row>
    <row r="32" spans="2:53" s="8" customFormat="1" ht="12" customHeight="1" x14ac:dyDescent="0.15">
      <c r="B32" s="71"/>
      <c r="C32" s="71"/>
      <c r="D32" s="71"/>
      <c r="E32" s="71"/>
      <c r="F32" s="71"/>
      <c r="G32" s="71"/>
      <c r="H32" s="235" t="s">
        <v>197</v>
      </c>
      <c r="I32" s="69" t="str">
        <f>IF(I13+I14&gt;I23+I24,"ｴﾗｰ","OK")</f>
        <v>OK</v>
      </c>
      <c r="J32" s="69" t="str">
        <f t="shared" ref="J32:AC32" si="49">IF(J13+J14&gt;J23+J24,"ｴﾗｰ","OK")</f>
        <v>OK</v>
      </c>
      <c r="K32" s="69" t="str">
        <f t="shared" si="49"/>
        <v>OK</v>
      </c>
      <c r="L32" s="69" t="str">
        <f t="shared" si="49"/>
        <v>OK</v>
      </c>
      <c r="M32" s="69" t="str">
        <f t="shared" si="49"/>
        <v>OK</v>
      </c>
      <c r="N32" s="69" t="str">
        <f t="shared" si="49"/>
        <v>OK</v>
      </c>
      <c r="O32" s="69" t="str">
        <f t="shared" si="49"/>
        <v>OK</v>
      </c>
      <c r="P32" s="69" t="str">
        <f t="shared" si="49"/>
        <v>OK</v>
      </c>
      <c r="Q32" s="69" t="str">
        <f t="shared" si="49"/>
        <v>OK</v>
      </c>
      <c r="R32" s="69" t="str">
        <f t="shared" si="49"/>
        <v>OK</v>
      </c>
      <c r="S32" s="69" t="str">
        <f t="shared" si="49"/>
        <v>OK</v>
      </c>
      <c r="T32" s="69" t="str">
        <f t="shared" si="49"/>
        <v>OK</v>
      </c>
      <c r="U32" s="69" t="str">
        <f t="shared" si="49"/>
        <v>OK</v>
      </c>
      <c r="V32" s="69" t="str">
        <f t="shared" si="49"/>
        <v>OK</v>
      </c>
      <c r="W32" s="69" t="str">
        <f t="shared" si="49"/>
        <v>OK</v>
      </c>
      <c r="X32" s="69" t="str">
        <f t="shared" si="49"/>
        <v>OK</v>
      </c>
      <c r="Y32" s="69" t="str">
        <f t="shared" si="49"/>
        <v>OK</v>
      </c>
      <c r="Z32" s="69" t="str">
        <f t="shared" si="49"/>
        <v>OK</v>
      </c>
      <c r="AA32" s="69" t="str">
        <f t="shared" si="49"/>
        <v>OK</v>
      </c>
      <c r="AB32" s="69" t="str">
        <f t="shared" si="49"/>
        <v>OK</v>
      </c>
      <c r="AC32" s="69" t="str">
        <f t="shared" si="49"/>
        <v>OK</v>
      </c>
    </row>
    <row r="33" spans="2:31" s="8" customFormat="1" ht="12" customHeight="1" x14ac:dyDescent="0.15">
      <c r="B33" s="21"/>
      <c r="C33" s="21"/>
      <c r="D33" s="59"/>
      <c r="E33" s="59"/>
      <c r="F33" s="59"/>
      <c r="G33" s="59"/>
      <c r="H33" s="236" t="s">
        <v>198</v>
      </c>
      <c r="I33" s="69" t="str">
        <f>IF(②戦略枠!I21+②戦略枠!I22+③従来枠!H19+③従来枠!H20+④追加配分!I13+④追加配分!I14&lt;I23+I24,"ｴﾗｰ","OK")</f>
        <v>OK</v>
      </c>
      <c r="J33" s="69" t="str">
        <f>IF(②戦略枠!J21+②戦略枠!J22+③従来枠!I19+③従来枠!I20+④追加配分!J13+④追加配分!J14&lt;J23+J24,"ｴﾗｰ","OK")</f>
        <v>OK</v>
      </c>
      <c r="K33" s="69" t="str">
        <f>IF(②戦略枠!K21+②戦略枠!K22+③従来枠!J19+③従来枠!J20+④追加配分!K13+④追加配分!K14&lt;K23+K24,"ｴﾗｰ","OK")</f>
        <v>OK</v>
      </c>
      <c r="L33" s="69" t="str">
        <f>IF(②戦略枠!L21+②戦略枠!L22+③従来枠!K19+③従来枠!K20+④追加配分!L13+④追加配分!L14&lt;L23+L24,"ｴﾗｰ","OK")</f>
        <v>OK</v>
      </c>
      <c r="M33" s="69" t="str">
        <f>IF(②戦略枠!M21+②戦略枠!M22+③従来枠!L19+③従来枠!L20+④追加配分!M13+④追加配分!M14&lt;M23+M24,"ｴﾗｰ","OK")</f>
        <v>OK</v>
      </c>
      <c r="N33" s="69" t="str">
        <f>IF(②戦略枠!N21+②戦略枠!N22+③従来枠!M19+③従来枠!M20+④追加配分!N13+④追加配分!N14&lt;N23+N24,"ｴﾗｰ","OK")</f>
        <v>OK</v>
      </c>
      <c r="O33" s="69" t="str">
        <f>IF(②戦略枠!O21+②戦略枠!O22+③従来枠!N19+③従来枠!N20+④追加配分!O13+④追加配分!O14&lt;O23+O24,"ｴﾗｰ","OK")</f>
        <v>OK</v>
      </c>
      <c r="P33" s="69" t="str">
        <f>IF(②戦略枠!P21+②戦略枠!P22+③従来枠!O19+③従来枠!O20+④追加配分!P13+④追加配分!P14&lt;P23+P24,"ｴﾗｰ","OK")</f>
        <v>OK</v>
      </c>
      <c r="Q33" s="69" t="str">
        <f>IF(②戦略枠!Q21+②戦略枠!Q22+③従来枠!P19+③従来枠!P20+④追加配分!Q13+④追加配分!Q14&lt;Q23+Q24,"ｴﾗｰ","OK")</f>
        <v>OK</v>
      </c>
      <c r="R33" s="69" t="str">
        <f>IF(②戦略枠!R21+②戦略枠!R22+③従来枠!Q19+③従来枠!Q20+④追加配分!R13+④追加配分!R14&lt;R23+R24,"ｴﾗｰ","OK")</f>
        <v>OK</v>
      </c>
      <c r="S33" s="69" t="str">
        <f>IF(②戦略枠!S21+②戦略枠!S22+③従来枠!R19+③従来枠!R20+④追加配分!S13+④追加配分!S14&lt;S23+S24,"ｴﾗｰ","OK")</f>
        <v>OK</v>
      </c>
      <c r="T33" s="69" t="str">
        <f>IF(②戦略枠!T21+②戦略枠!T22+③従来枠!S19+③従来枠!S20+④追加配分!T13+④追加配分!T14&lt;T23+T24,"ｴﾗｰ","OK")</f>
        <v>OK</v>
      </c>
      <c r="U33" s="69" t="str">
        <f>IF(②戦略枠!U21+②戦略枠!U22+③従来枠!T19+③従来枠!T20+④追加配分!U13+④追加配分!U14&lt;U23+U24,"ｴﾗｰ","OK")</f>
        <v>OK</v>
      </c>
      <c r="V33" s="69" t="str">
        <f>IF(②戦略枠!V21+②戦略枠!V22+③従来枠!U19+③従来枠!U20+④追加配分!V13+④追加配分!V14&lt;V23+V24,"ｴﾗｰ","OK")</f>
        <v>OK</v>
      </c>
      <c r="W33" s="69" t="str">
        <f>IF(②戦略枠!W21+②戦略枠!W22+③従来枠!V19+③従来枠!V20+④追加配分!W13+④追加配分!W14&lt;W23+W24,"ｴﾗｰ","OK")</f>
        <v>OK</v>
      </c>
      <c r="X33" s="69" t="str">
        <f>IF(②戦略枠!X21+②戦略枠!X22+③従来枠!W19+③従来枠!W20+④追加配分!X13+④追加配分!X14&lt;X23+X24,"ｴﾗｰ","OK")</f>
        <v>OK</v>
      </c>
      <c r="Y33" s="69" t="str">
        <f>IF(②戦略枠!Y21+②戦略枠!Y22+③従来枠!X19+③従来枠!X20+④追加配分!Y13+④追加配分!Y14&lt;Y23+Y24,"ｴﾗｰ","OK")</f>
        <v>OK</v>
      </c>
      <c r="Z33" s="69" t="str">
        <f>IF(②戦略枠!Z21+②戦略枠!Z22+③従来枠!Y19+③従来枠!Y20+④追加配分!Z13+④追加配分!Z14&lt;Z23+Z24,"ｴﾗｰ","OK")</f>
        <v>OK</v>
      </c>
      <c r="AA33" s="69" t="str">
        <f>IF(②戦略枠!AA21+②戦略枠!AA22+③従来枠!Z19+③従来枠!Z20+④追加配分!AA13+④追加配分!AA14&lt;AA23+AA24,"ｴﾗｰ","OK")</f>
        <v>OK</v>
      </c>
      <c r="AB33" s="69" t="str">
        <f>IF(②戦略枠!AB21+②戦略枠!AB22+③従来枠!AA19+③従来枠!AA20+④追加配分!AB13+④追加配分!AB14&lt;AB23+AB24,"ｴﾗｰ","OK")</f>
        <v>OK</v>
      </c>
      <c r="AC33" s="69" t="str">
        <f>IF(②戦略枠!AC21+②戦略枠!AC22+③従来枠!AB19+③従来枠!AB20+④追加配分!AC13+④追加配分!AC14&lt;AC23+AC24,"ｴﾗｰ","OK")</f>
        <v>OK</v>
      </c>
    </row>
    <row r="34" spans="2:31" s="8" customFormat="1" ht="11.25" customHeight="1" x14ac:dyDescent="0.15">
      <c r="B34" s="59"/>
      <c r="C34" s="59"/>
      <c r="D34" s="21"/>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row>
    <row r="35" spans="2:31" s="8" customFormat="1" ht="11.25" customHeight="1" x14ac:dyDescent="0.1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2:31" s="8" customFormat="1" ht="11.25" customHeight="1" x14ac:dyDescent="0.1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row>
    <row r="37" spans="2:31" s="8" customFormat="1" ht="11.25" customHeight="1" x14ac:dyDescent="0.15">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row>
  </sheetData>
  <mergeCells count="65">
    <mergeCell ref="AD1:AE1"/>
    <mergeCell ref="B24:E24"/>
    <mergeCell ref="T21:T22"/>
    <mergeCell ref="U21:U22"/>
    <mergeCell ref="V21:V22"/>
    <mergeCell ref="I21:O21"/>
    <mergeCell ref="Q21:Q22"/>
    <mergeCell ref="H21:H22"/>
    <mergeCell ref="B14:E14"/>
    <mergeCell ref="AE5:AE7"/>
    <mergeCell ref="U6:U7"/>
    <mergeCell ref="V6:V7"/>
    <mergeCell ref="W6:W7"/>
    <mergeCell ref="X6:X7"/>
    <mergeCell ref="I5:AD5"/>
    <mergeCell ref="Q6:Q7"/>
    <mergeCell ref="D3:E3"/>
    <mergeCell ref="S6:S7"/>
    <mergeCell ref="S21:S22"/>
    <mergeCell ref="G5:G7"/>
    <mergeCell ref="T6:T7"/>
    <mergeCell ref="B18:AE18"/>
    <mergeCell ref="C5:C7"/>
    <mergeCell ref="F5:F7"/>
    <mergeCell ref="B5:B7"/>
    <mergeCell ref="D5:D7"/>
    <mergeCell ref="E5:E7"/>
    <mergeCell ref="B21:E22"/>
    <mergeCell ref="B13:E13"/>
    <mergeCell ref="H5:H7"/>
    <mergeCell ref="Y21:AC21"/>
    <mergeCell ref="I6:O6"/>
    <mergeCell ref="P6:P7"/>
    <mergeCell ref="B25:AE25"/>
    <mergeCell ref="P21:P22"/>
    <mergeCell ref="B23:E23"/>
    <mergeCell ref="AD6:AD7"/>
    <mergeCell ref="R21:R22"/>
    <mergeCell ref="AD21:AD22"/>
    <mergeCell ref="W21:W22"/>
    <mergeCell ref="X21:X22"/>
    <mergeCell ref="R6:R7"/>
    <mergeCell ref="Y6:AC6"/>
    <mergeCell ref="AG6:AM6"/>
    <mergeCell ref="AN6:AN7"/>
    <mergeCell ref="AO6:AO7"/>
    <mergeCell ref="AP6:AP7"/>
    <mergeCell ref="AQ6:AQ7"/>
    <mergeCell ref="AR6:AR7"/>
    <mergeCell ref="AS6:AS7"/>
    <mergeCell ref="AT6:AT7"/>
    <mergeCell ref="AU6:AU7"/>
    <mergeCell ref="AV6:AV7"/>
    <mergeCell ref="AW6:BA6"/>
    <mergeCell ref="BC6:BI6"/>
    <mergeCell ref="BJ6:BJ7"/>
    <mergeCell ref="BK6:BK7"/>
    <mergeCell ref="BL6:BL7"/>
    <mergeCell ref="BR6:BR7"/>
    <mergeCell ref="BS6:BW6"/>
    <mergeCell ref="BM6:BM7"/>
    <mergeCell ref="BN6:BN7"/>
    <mergeCell ref="BO6:BO7"/>
    <mergeCell ref="BP6:BP7"/>
    <mergeCell ref="BQ6:BQ7"/>
  </mergeCells>
  <phoneticPr fontId="3"/>
  <conditionalFormatting sqref="I26:AC28 I30:AC30">
    <cfRule type="cellIs" dxfId="9" priority="6" operator="equal">
      <formula>"ｴﾗｰ"</formula>
    </cfRule>
  </conditionalFormatting>
  <conditionalFormatting sqref="I31:AC33">
    <cfRule type="cellIs" dxfId="8" priority="5" operator="equal">
      <formula>"ｴﾗｰ"</formula>
    </cfRule>
  </conditionalFormatting>
  <conditionalFormatting sqref="AF22:BA25">
    <cfRule type="cellIs" dxfId="7" priority="2" operator="equal">
      <formula>"ｴﾗｰ"</formula>
    </cfRule>
  </conditionalFormatting>
  <conditionalFormatting sqref="AG8:BA14">
    <cfRule type="cellIs" dxfId="6" priority="1" operator="equal">
      <formula>"ｴﾗｰ"</formula>
    </cfRule>
  </conditionalFormatting>
  <dataValidations count="4">
    <dataValidation imeMode="off" allowBlank="1" showInputMessage="1" showErrorMessage="1" sqref="AE3 C8:C12 F8:F12 H8:AE12 I13:AC14 I15:AE16 I23:AD24 BC8:BW14 AG8:BA14"/>
    <dataValidation type="list" errorStyle="information" allowBlank="1" showInputMessage="1" showErrorMessage="1" sqref="B8:B12">
      <formula1>$B$28:$B$30</formula1>
    </dataValidation>
    <dataValidation type="list" errorStyle="information" allowBlank="1" showInputMessage="1" showErrorMessage="1" sqref="D8:D12">
      <formula1>$D$28:$D$29</formula1>
    </dataValidation>
    <dataValidation type="list" errorStyle="information" allowBlank="1" showInputMessage="1" showErrorMessage="1" sqref="G8:G12">
      <formula1>$G$28:$G$31</formula1>
    </dataValidation>
  </dataValidations>
  <printOptions horizontalCentered="1"/>
  <pageMargins left="0.39370078740157483" right="0.19685039370078741" top="0.39370078740157483" bottom="0.39370078740157483" header="0.31496062992125984" footer="0.31496062992125984"/>
  <pageSetup paperSize="9" scale="85" orientation="landscape" horizontalDpi="4294967294" verticalDpi="0" r:id="rId1"/>
  <headerFooter differentFirst="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4"/>
  <sheetViews>
    <sheetView view="pageBreakPreview" topLeftCell="C4" zoomScale="85" zoomScaleNormal="100" zoomScaleSheetLayoutView="85" workbookViewId="0">
      <selection activeCell="W9" sqref="W9"/>
    </sheetView>
  </sheetViews>
  <sheetFormatPr defaultColWidth="3.125" defaultRowHeight="18" customHeight="1" x14ac:dyDescent="0.15"/>
  <cols>
    <col min="1" max="1" width="1.625" style="3" customWidth="1"/>
    <col min="2" max="4" width="3" style="3" customWidth="1"/>
    <col min="5" max="5" width="15.625" style="5" customWidth="1"/>
    <col min="6" max="6" width="3.25" style="5" customWidth="1"/>
    <col min="7" max="7" width="7.625" style="3" customWidth="1"/>
    <col min="8" max="24" width="5.125" style="3" customWidth="1"/>
    <col min="25" max="25" width="7.5" style="3" customWidth="1"/>
    <col min="26" max="26" width="13.875" style="3" customWidth="1"/>
    <col min="27" max="27" width="1.75" style="3" customWidth="1"/>
    <col min="28" max="16384" width="3.125" style="3"/>
  </cols>
  <sheetData>
    <row r="1" spans="2:28" ht="16.5" customHeight="1" x14ac:dyDescent="0.15">
      <c r="B1" s="26"/>
      <c r="C1" s="26"/>
      <c r="D1" s="26"/>
      <c r="E1" s="26"/>
      <c r="F1" s="26"/>
      <c r="G1" s="26"/>
      <c r="H1" s="26"/>
      <c r="I1" s="26"/>
      <c r="J1" s="26"/>
      <c r="K1" s="26"/>
      <c r="L1" s="26"/>
      <c r="M1" s="26"/>
      <c r="N1" s="26"/>
      <c r="O1" s="26"/>
      <c r="P1" s="322" t="str">
        <f>①総括表!D13</f>
        <v>遠別町地域農業再生協議会</v>
      </c>
      <c r="Q1" s="322"/>
      <c r="R1" s="322"/>
      <c r="S1" s="26"/>
      <c r="T1" s="26"/>
      <c r="U1" s="26"/>
      <c r="V1" s="26"/>
      <c r="W1" s="26"/>
      <c r="Z1" s="20"/>
    </row>
    <row r="2" spans="2:28" ht="12.75" customHeight="1" thickBot="1" x14ac:dyDescent="0.2">
      <c r="B2" s="27" t="s">
        <v>50</v>
      </c>
      <c r="C2" s="27"/>
      <c r="D2" s="7"/>
      <c r="E2" s="7"/>
      <c r="F2" s="7"/>
      <c r="G2" s="28"/>
      <c r="H2" s="28"/>
      <c r="I2" s="29"/>
      <c r="J2" s="7"/>
      <c r="AB2" s="20"/>
    </row>
    <row r="3" spans="2:28" ht="162" customHeight="1" thickBot="1" x14ac:dyDescent="0.2">
      <c r="D3" s="324" t="s">
        <v>299</v>
      </c>
      <c r="E3" s="325"/>
      <c r="F3" s="325"/>
      <c r="G3" s="325"/>
      <c r="H3" s="325"/>
      <c r="I3" s="325"/>
      <c r="J3" s="325"/>
      <c r="K3" s="325"/>
      <c r="L3" s="325"/>
      <c r="M3" s="325"/>
      <c r="N3" s="325"/>
      <c r="O3" s="325"/>
      <c r="P3" s="325"/>
      <c r="Q3" s="325"/>
      <c r="R3" s="326"/>
      <c r="S3" s="7"/>
      <c r="T3" s="7"/>
      <c r="U3" s="7"/>
      <c r="V3" s="7"/>
      <c r="W3" s="7"/>
      <c r="X3" s="7"/>
      <c r="Y3" s="7"/>
      <c r="Z3" s="7"/>
      <c r="AA3" s="7"/>
      <c r="AB3" s="30"/>
    </row>
    <row r="4" spans="2:28" ht="23.25" customHeight="1" x14ac:dyDescent="0.15">
      <c r="B4" s="26"/>
      <c r="C4" s="26"/>
      <c r="D4" s="26"/>
      <c r="E4" s="26"/>
      <c r="F4" s="26"/>
      <c r="G4" s="26"/>
      <c r="H4" s="26"/>
      <c r="I4" s="26"/>
      <c r="J4" s="26"/>
      <c r="K4" s="26"/>
      <c r="L4" s="26"/>
      <c r="M4" s="26"/>
      <c r="N4" s="26"/>
      <c r="O4" s="26"/>
      <c r="P4" s="26"/>
      <c r="Q4" s="26"/>
      <c r="R4" s="26"/>
      <c r="S4" s="26"/>
      <c r="T4" s="26"/>
      <c r="U4" s="26"/>
      <c r="V4" s="26"/>
      <c r="W4" s="26"/>
      <c r="Z4" s="20"/>
    </row>
    <row r="5" spans="2:28" ht="12.75" customHeight="1" thickBot="1" x14ac:dyDescent="0.2">
      <c r="B5" s="27" t="s">
        <v>52</v>
      </c>
      <c r="C5" s="27"/>
      <c r="D5" s="7"/>
      <c r="E5" s="7"/>
      <c r="F5" s="7"/>
      <c r="G5" s="28"/>
      <c r="H5" s="28"/>
      <c r="I5" s="29"/>
      <c r="J5" s="7"/>
      <c r="AB5" s="20"/>
    </row>
    <row r="6" spans="2:28" ht="117" customHeight="1" thickBot="1" x14ac:dyDescent="0.2">
      <c r="D6" s="327" t="s">
        <v>283</v>
      </c>
      <c r="E6" s="328"/>
      <c r="F6" s="328"/>
      <c r="G6" s="328"/>
      <c r="H6" s="328"/>
      <c r="I6" s="328"/>
      <c r="J6" s="328"/>
      <c r="K6" s="328"/>
      <c r="L6" s="328"/>
      <c r="M6" s="328"/>
      <c r="N6" s="328"/>
      <c r="O6" s="328"/>
      <c r="P6" s="328"/>
      <c r="Q6" s="328"/>
      <c r="R6" s="329"/>
      <c r="S6" s="7"/>
      <c r="T6" s="7"/>
      <c r="U6" s="7"/>
      <c r="V6" s="7"/>
      <c r="W6" s="7"/>
      <c r="X6" s="7"/>
      <c r="Y6" s="7"/>
      <c r="Z6" s="7"/>
      <c r="AA6" s="7"/>
      <c r="AB6" s="30"/>
    </row>
    <row r="7" spans="2:28" ht="7.5" customHeight="1" x14ac:dyDescent="0.15">
      <c r="B7" s="4"/>
      <c r="C7" s="4"/>
      <c r="E7" s="12"/>
      <c r="F7" s="12"/>
      <c r="G7" s="6"/>
      <c r="Z7" s="20"/>
    </row>
    <row r="8" spans="2:28" ht="23.25" customHeight="1" x14ac:dyDescent="0.15">
      <c r="B8" s="26"/>
      <c r="C8" s="26"/>
      <c r="D8" s="26"/>
      <c r="E8" s="26"/>
      <c r="F8" s="26"/>
      <c r="G8" s="26"/>
      <c r="H8" s="26"/>
      <c r="I8" s="26"/>
      <c r="J8" s="26"/>
      <c r="K8" s="26"/>
      <c r="L8" s="26"/>
      <c r="M8" s="26"/>
      <c r="N8" s="26"/>
      <c r="O8" s="26"/>
      <c r="P8" s="26"/>
      <c r="Q8" s="26"/>
      <c r="R8" s="26"/>
      <c r="S8" s="26"/>
      <c r="T8" s="26"/>
      <c r="U8" s="26"/>
      <c r="V8" s="26"/>
      <c r="W8" s="26"/>
      <c r="Z8" s="20"/>
    </row>
    <row r="9" spans="2:28" ht="12.75" customHeight="1" thickBot="1" x14ac:dyDescent="0.2">
      <c r="B9" s="27" t="s">
        <v>51</v>
      </c>
      <c r="C9" s="27"/>
      <c r="D9" s="7"/>
      <c r="E9" s="7"/>
      <c r="F9" s="7"/>
      <c r="G9" s="28"/>
      <c r="H9" s="28"/>
      <c r="I9" s="29"/>
      <c r="J9" s="7"/>
      <c r="AB9" s="20"/>
    </row>
    <row r="10" spans="2:28" ht="113.25" customHeight="1" x14ac:dyDescent="0.15">
      <c r="D10" s="335" t="s">
        <v>298</v>
      </c>
      <c r="E10" s="336"/>
      <c r="F10" s="336"/>
      <c r="G10" s="336"/>
      <c r="H10" s="336"/>
      <c r="I10" s="336"/>
      <c r="J10" s="336"/>
      <c r="K10" s="336"/>
      <c r="L10" s="336"/>
      <c r="M10" s="336"/>
      <c r="N10" s="336"/>
      <c r="O10" s="336"/>
      <c r="P10" s="336"/>
      <c r="Q10" s="336"/>
      <c r="R10" s="337"/>
      <c r="S10" s="7"/>
      <c r="T10" s="7"/>
      <c r="U10" s="7"/>
      <c r="V10" s="7"/>
      <c r="W10" s="7"/>
      <c r="X10" s="7"/>
      <c r="Y10" s="7"/>
      <c r="Z10" s="7"/>
      <c r="AA10" s="7"/>
      <c r="AB10" s="30"/>
    </row>
    <row r="11" spans="2:28" ht="72" customHeight="1" x14ac:dyDescent="0.15">
      <c r="D11" s="338"/>
      <c r="E11" s="339"/>
      <c r="F11" s="339"/>
      <c r="G11" s="339"/>
      <c r="H11" s="339"/>
      <c r="I11" s="339"/>
      <c r="J11" s="339"/>
      <c r="K11" s="339"/>
      <c r="L11" s="339"/>
      <c r="M11" s="339"/>
      <c r="N11" s="339"/>
      <c r="O11" s="339"/>
      <c r="P11" s="339"/>
      <c r="Q11" s="339"/>
      <c r="R11" s="340"/>
      <c r="S11" s="7"/>
      <c r="T11" s="7"/>
      <c r="U11" s="7"/>
      <c r="V11" s="7"/>
      <c r="W11" s="7"/>
      <c r="X11" s="7"/>
      <c r="Y11" s="7"/>
      <c r="Z11" s="7"/>
      <c r="AA11" s="7"/>
      <c r="AB11" s="30"/>
    </row>
    <row r="12" spans="2:28" ht="72" customHeight="1" thickBot="1" x14ac:dyDescent="0.2">
      <c r="D12" s="332"/>
      <c r="E12" s="333"/>
      <c r="F12" s="333"/>
      <c r="G12" s="333"/>
      <c r="H12" s="333"/>
      <c r="I12" s="333"/>
      <c r="J12" s="333"/>
      <c r="K12" s="333"/>
      <c r="L12" s="333"/>
      <c r="M12" s="333"/>
      <c r="N12" s="333"/>
      <c r="O12" s="333"/>
      <c r="P12" s="333"/>
      <c r="Q12" s="333"/>
      <c r="R12" s="334"/>
      <c r="S12" s="7"/>
      <c r="T12" s="7"/>
      <c r="U12" s="7"/>
      <c r="V12" s="7"/>
      <c r="W12" s="7"/>
      <c r="X12" s="7"/>
      <c r="Y12" s="7"/>
      <c r="Z12" s="7"/>
      <c r="AA12" s="7"/>
      <c r="AB12" s="30"/>
    </row>
    <row r="13" spans="2:28" ht="7.5" customHeight="1" x14ac:dyDescent="0.15">
      <c r="B13" s="4"/>
      <c r="C13" s="4"/>
      <c r="E13" s="12"/>
      <c r="F13" s="12"/>
      <c r="G13" s="6"/>
      <c r="Z13" s="20"/>
    </row>
    <row r="14" spans="2:28" ht="9.75" customHeight="1" x14ac:dyDescent="0.15"/>
    <row r="15" spans="2:28" ht="18" customHeight="1" x14ac:dyDescent="0.15">
      <c r="B15" s="23"/>
      <c r="C15" s="23"/>
      <c r="D15" s="23"/>
      <c r="E15" s="330"/>
      <c r="F15" s="330"/>
      <c r="G15" s="330"/>
      <c r="H15" s="330"/>
      <c r="I15" s="330"/>
      <c r="J15" s="330"/>
      <c r="K15" s="330"/>
      <c r="L15" s="330"/>
      <c r="M15" s="330"/>
      <c r="N15" s="330"/>
      <c r="O15" s="330"/>
      <c r="P15" s="330"/>
      <c r="Q15" s="330"/>
      <c r="R15" s="330"/>
      <c r="S15" s="330"/>
      <c r="T15" s="330"/>
      <c r="U15" s="330"/>
      <c r="V15" s="330"/>
      <c r="W15" s="330"/>
      <c r="X15" s="330"/>
      <c r="Y15" s="23"/>
      <c r="Z15" s="23"/>
    </row>
    <row r="16" spans="2:28" ht="18" customHeight="1" x14ac:dyDescent="0.15">
      <c r="E16" s="330"/>
      <c r="F16" s="330"/>
      <c r="G16" s="330"/>
      <c r="H16" s="330"/>
      <c r="I16" s="330"/>
      <c r="J16" s="330"/>
      <c r="K16" s="330"/>
      <c r="L16" s="330"/>
      <c r="M16" s="330"/>
      <c r="N16" s="330"/>
      <c r="O16" s="330"/>
      <c r="P16" s="330"/>
      <c r="Q16" s="330"/>
      <c r="R16" s="330"/>
      <c r="S16" s="330"/>
      <c r="T16" s="330"/>
      <c r="U16" s="330"/>
      <c r="V16" s="330"/>
      <c r="W16" s="330"/>
      <c r="X16" s="330"/>
    </row>
    <row r="17" spans="2:26" ht="103.5" customHeight="1" x14ac:dyDescent="0.15">
      <c r="E17" s="330"/>
      <c r="F17" s="330"/>
      <c r="G17" s="330"/>
      <c r="H17" s="330"/>
      <c r="I17" s="330"/>
      <c r="J17" s="330"/>
      <c r="K17" s="330"/>
      <c r="L17" s="330"/>
      <c r="M17" s="330"/>
      <c r="N17" s="330"/>
      <c r="O17" s="330"/>
      <c r="P17" s="330"/>
      <c r="Q17" s="330"/>
      <c r="R17" s="330"/>
      <c r="S17" s="330"/>
      <c r="T17" s="330"/>
      <c r="U17" s="330"/>
      <c r="V17" s="330"/>
      <c r="W17" s="330"/>
      <c r="X17" s="330"/>
    </row>
    <row r="18" spans="2:26" s="8" customFormat="1" ht="11.25" customHeight="1" x14ac:dyDescent="0.15">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row>
    <row r="19" spans="2:26" s="8" customFormat="1" ht="11.25" customHeight="1" x14ac:dyDescent="0.15">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row>
    <row r="20" spans="2:26" s="8" customFormat="1" ht="11.25" customHeight="1" x14ac:dyDescent="0.15">
      <c r="B20" s="21"/>
      <c r="C20" s="21"/>
      <c r="D20" s="22"/>
      <c r="E20" s="22"/>
      <c r="F20" s="22"/>
      <c r="G20" s="22"/>
      <c r="H20" s="22"/>
      <c r="I20" s="22"/>
      <c r="J20" s="22"/>
      <c r="K20" s="22"/>
      <c r="L20" s="22"/>
      <c r="M20" s="22"/>
      <c r="N20" s="22"/>
      <c r="O20" s="22"/>
      <c r="P20" s="22"/>
      <c r="Q20" s="22"/>
      <c r="R20" s="22"/>
      <c r="S20" s="22"/>
      <c r="T20" s="22"/>
      <c r="U20" s="22"/>
      <c r="V20" s="22"/>
      <c r="W20" s="22"/>
      <c r="X20" s="22"/>
      <c r="Y20" s="22"/>
      <c r="Z20" s="22"/>
    </row>
    <row r="21" spans="2:26" s="8" customFormat="1" ht="11.25" customHeight="1" x14ac:dyDescent="0.15">
      <c r="B21" s="22"/>
      <c r="C21" s="22"/>
      <c r="D21" s="21"/>
      <c r="E21" s="22"/>
      <c r="F21" s="22"/>
      <c r="G21" s="22"/>
      <c r="H21" s="22"/>
      <c r="I21" s="22"/>
      <c r="J21" s="22"/>
      <c r="K21" s="22"/>
      <c r="L21" s="22"/>
      <c r="M21" s="22"/>
      <c r="N21" s="22"/>
      <c r="O21" s="22"/>
      <c r="P21" s="22"/>
      <c r="Q21" s="22"/>
      <c r="R21" s="22"/>
      <c r="S21" s="22"/>
      <c r="T21" s="22"/>
      <c r="U21" s="22"/>
      <c r="V21" s="22"/>
      <c r="W21" s="22"/>
      <c r="X21" s="22"/>
      <c r="Y21" s="22"/>
      <c r="Z21" s="22"/>
    </row>
    <row r="22" spans="2:26" s="8" customFormat="1" ht="11.25" customHeight="1" x14ac:dyDescent="0.15">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row>
    <row r="23" spans="2:26" s="8" customFormat="1" ht="11.25" customHeight="1" x14ac:dyDescent="0.15">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row>
    <row r="24" spans="2:26" s="8" customFormat="1" ht="11.25" customHeight="1" x14ac:dyDescent="0.15">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row>
  </sheetData>
  <mergeCells count="11">
    <mergeCell ref="P1:R1"/>
    <mergeCell ref="B22:Z22"/>
    <mergeCell ref="B23:Z23"/>
    <mergeCell ref="B24:Z24"/>
    <mergeCell ref="D3:R3"/>
    <mergeCell ref="D6:R6"/>
    <mergeCell ref="E15:X17"/>
    <mergeCell ref="B18:Z18"/>
    <mergeCell ref="B19:Z19"/>
    <mergeCell ref="D12:R12"/>
    <mergeCell ref="D10:R11"/>
  </mergeCells>
  <phoneticPr fontId="3"/>
  <printOptions horizontalCentered="1"/>
  <pageMargins left="0.39370078740157483" right="0.19685039370078741" top="0.39370078740157483" bottom="0.39370078740157483" header="0.31496062992125984" footer="0.31496062992125984"/>
  <pageSetup paperSize="9" orientation="portrait" horizontalDpi="4294967294" verticalDpi="0" r:id="rId1"/>
  <headerFooter differentFirst="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view="pageBreakPreview" zoomScale="60" zoomScaleNormal="85" workbookViewId="0">
      <selection activeCell="D5" sqref="D5"/>
    </sheetView>
  </sheetViews>
  <sheetFormatPr defaultRowHeight="13.5" x14ac:dyDescent="0.15"/>
  <cols>
    <col min="1" max="1" width="29.5" customWidth="1"/>
    <col min="2" max="2" width="13.25" customWidth="1"/>
    <col min="3" max="4" width="17.5" customWidth="1"/>
    <col min="5" max="6" width="40.625" customWidth="1"/>
    <col min="7" max="7" width="14.375" customWidth="1"/>
  </cols>
  <sheetData>
    <row r="1" spans="1:9" ht="32.25" customHeight="1" x14ac:dyDescent="0.15">
      <c r="C1" s="204" t="s">
        <v>123</v>
      </c>
      <c r="D1" s="205" t="s">
        <v>124</v>
      </c>
    </row>
    <row r="2" spans="1:9" ht="80.099999999999994" customHeight="1" x14ac:dyDescent="0.15">
      <c r="A2" s="207" t="s">
        <v>205</v>
      </c>
      <c r="B2" s="167"/>
      <c r="C2" s="167"/>
      <c r="D2" s="167"/>
      <c r="F2" s="237" t="str">
        <f>①総括表!D13</f>
        <v>遠別町地域農業再生協議会</v>
      </c>
    </row>
    <row r="3" spans="1:9" ht="20.100000000000001" customHeight="1" x14ac:dyDescent="0.15"/>
    <row r="4" spans="1:9" ht="80.099999999999994" customHeight="1" x14ac:dyDescent="0.15">
      <c r="A4" s="193"/>
      <c r="B4" s="206" t="s">
        <v>202</v>
      </c>
      <c r="C4" s="206" t="s">
        <v>180</v>
      </c>
      <c r="D4" s="199" t="s">
        <v>119</v>
      </c>
      <c r="E4" s="345" t="s">
        <v>120</v>
      </c>
      <c r="F4" s="346"/>
    </row>
    <row r="5" spans="1:9" ht="80.099999999999994" customHeight="1" x14ac:dyDescent="0.15">
      <c r="A5" s="194" t="s">
        <v>121</v>
      </c>
      <c r="B5" s="195"/>
      <c r="C5" s="195"/>
      <c r="D5" s="196"/>
      <c r="E5" s="347" t="s">
        <v>201</v>
      </c>
      <c r="F5" s="348"/>
    </row>
    <row r="6" spans="1:9" ht="80.099999999999994" customHeight="1" thickBot="1" x14ac:dyDescent="0.2">
      <c r="A6" s="197" t="s">
        <v>200</v>
      </c>
      <c r="B6" s="196">
        <v>400</v>
      </c>
      <c r="C6" s="196">
        <v>20000</v>
      </c>
      <c r="D6" s="198">
        <f>ROUNDDOWN(B6,0)*C6/10</f>
        <v>800000</v>
      </c>
      <c r="E6" s="347" t="s">
        <v>183</v>
      </c>
      <c r="F6" s="348"/>
    </row>
    <row r="7" spans="1:9" ht="80.099999999999994" customHeight="1" thickBot="1" x14ac:dyDescent="0.2">
      <c r="A7" s="199" t="s">
        <v>122</v>
      </c>
      <c r="B7" s="200"/>
      <c r="C7" s="201"/>
      <c r="D7" s="202">
        <f>SUM(D5:D6)</f>
        <v>800000</v>
      </c>
      <c r="E7" s="203"/>
      <c r="F7" s="208"/>
    </row>
    <row r="8" spans="1:9" ht="32.25" customHeight="1" x14ac:dyDescent="0.15">
      <c r="A8" s="168"/>
      <c r="B8" s="168"/>
      <c r="C8" s="168"/>
      <c r="D8" s="168"/>
      <c r="E8" s="168"/>
      <c r="F8" s="168"/>
    </row>
    <row r="9" spans="1:9" ht="80.099999999999994" customHeight="1" x14ac:dyDescent="0.15">
      <c r="A9" s="191" t="s">
        <v>204</v>
      </c>
      <c r="B9" s="168"/>
      <c r="C9" s="168"/>
      <c r="D9" s="168"/>
      <c r="E9" s="168"/>
      <c r="F9" s="168"/>
    </row>
    <row r="10" spans="1:9" ht="80.099999999999994" customHeight="1" x14ac:dyDescent="0.15">
      <c r="A10" s="192"/>
      <c r="B10" s="190" t="s">
        <v>181</v>
      </c>
      <c r="C10" s="169"/>
      <c r="D10" s="169"/>
      <c r="E10" s="169"/>
      <c r="F10" s="170"/>
    </row>
    <row r="11" spans="1:9" ht="80.099999999999994" customHeight="1" x14ac:dyDescent="0.15">
      <c r="A11" s="192" t="s">
        <v>179</v>
      </c>
      <c r="B11" s="190" t="s">
        <v>182</v>
      </c>
      <c r="C11" s="169"/>
      <c r="D11" s="169"/>
      <c r="E11" s="169"/>
      <c r="F11" s="171"/>
    </row>
    <row r="12" spans="1:9" ht="39.75" customHeight="1" x14ac:dyDescent="0.15">
      <c r="A12" s="168"/>
      <c r="B12" s="168"/>
      <c r="C12" s="168"/>
      <c r="D12" s="168"/>
      <c r="E12" s="168"/>
      <c r="F12" s="168"/>
    </row>
    <row r="13" spans="1:9" ht="15.75" customHeight="1" x14ac:dyDescent="0.15">
      <c r="A13" s="182"/>
      <c r="B13" s="183"/>
      <c r="C13" s="183"/>
      <c r="D13" s="183"/>
      <c r="E13" s="183"/>
      <c r="F13" s="184"/>
      <c r="G13" s="157"/>
      <c r="H13" s="157"/>
      <c r="I13" s="157"/>
    </row>
    <row r="14" spans="1:9" ht="39.950000000000003" customHeight="1" x14ac:dyDescent="0.15">
      <c r="A14" s="342" t="s">
        <v>203</v>
      </c>
      <c r="B14" s="343"/>
      <c r="C14" s="343"/>
      <c r="D14" s="343"/>
      <c r="E14" s="343"/>
      <c r="F14" s="344"/>
      <c r="G14" s="181"/>
      <c r="H14" s="181"/>
      <c r="I14" s="181"/>
    </row>
    <row r="15" spans="1:9" ht="22.5" customHeight="1" x14ac:dyDescent="0.15">
      <c r="A15" s="185"/>
      <c r="B15" s="186"/>
      <c r="C15" s="186"/>
      <c r="D15" s="186"/>
      <c r="E15" s="186"/>
      <c r="F15" s="187"/>
      <c r="G15" s="157"/>
      <c r="H15" s="157"/>
      <c r="I15" s="157"/>
    </row>
    <row r="16" spans="1:9" ht="39.950000000000003" customHeight="1" x14ac:dyDescent="0.15">
      <c r="A16" s="185"/>
      <c r="B16" s="186"/>
      <c r="C16" s="186"/>
      <c r="D16" s="186"/>
      <c r="E16" s="186"/>
      <c r="F16" s="187"/>
      <c r="G16" s="157"/>
      <c r="H16" s="157"/>
      <c r="I16" s="157"/>
    </row>
    <row r="17" spans="1:9" ht="39.950000000000003" customHeight="1" x14ac:dyDescent="0.15">
      <c r="A17" s="185"/>
      <c r="B17" s="186"/>
      <c r="C17" s="186"/>
      <c r="D17" s="186"/>
      <c r="E17" s="186"/>
      <c r="F17" s="187"/>
      <c r="G17" s="157"/>
      <c r="H17" s="157"/>
      <c r="I17" s="157"/>
    </row>
    <row r="18" spans="1:9" ht="39.950000000000003" customHeight="1" x14ac:dyDescent="0.15">
      <c r="A18" s="185"/>
      <c r="B18" s="186"/>
      <c r="C18" s="186"/>
      <c r="D18" s="186"/>
      <c r="E18" s="186"/>
      <c r="F18" s="187"/>
      <c r="G18" s="157"/>
      <c r="H18" s="157"/>
      <c r="I18" s="157"/>
    </row>
    <row r="19" spans="1:9" ht="39.950000000000003" customHeight="1" x14ac:dyDescent="0.15">
      <c r="A19" s="185"/>
      <c r="B19" s="186"/>
      <c r="C19" s="186"/>
      <c r="D19" s="186"/>
      <c r="E19" s="186"/>
      <c r="F19" s="187"/>
      <c r="G19" s="157"/>
      <c r="H19" s="157"/>
      <c r="I19" s="157"/>
    </row>
    <row r="20" spans="1:9" ht="39.950000000000003" customHeight="1" x14ac:dyDescent="0.15">
      <c r="A20" s="185"/>
      <c r="B20" s="186"/>
      <c r="C20" s="186"/>
      <c r="D20" s="186"/>
      <c r="E20" s="186"/>
      <c r="F20" s="187"/>
      <c r="G20" s="157"/>
      <c r="H20" s="157"/>
      <c r="I20" s="157"/>
    </row>
    <row r="21" spans="1:9" ht="39.950000000000003" customHeight="1" x14ac:dyDescent="0.15">
      <c r="A21" s="185"/>
      <c r="B21" s="186"/>
      <c r="C21" s="186"/>
      <c r="D21" s="186"/>
      <c r="E21" s="186"/>
      <c r="F21" s="187"/>
      <c r="G21" s="157"/>
      <c r="H21" s="157"/>
      <c r="I21" s="157"/>
    </row>
    <row r="22" spans="1:9" ht="39.950000000000003" customHeight="1" x14ac:dyDescent="0.15">
      <c r="A22" s="185"/>
      <c r="B22" s="186"/>
      <c r="C22" s="186"/>
      <c r="D22" s="186"/>
      <c r="E22" s="186"/>
      <c r="F22" s="187"/>
      <c r="G22" s="157"/>
      <c r="H22" s="157"/>
      <c r="I22" s="157"/>
    </row>
    <row r="23" spans="1:9" ht="39.950000000000003" customHeight="1" x14ac:dyDescent="0.15">
      <c r="A23" s="185"/>
      <c r="B23" s="186"/>
      <c r="C23" s="186"/>
      <c r="D23" s="186"/>
      <c r="E23" s="186"/>
      <c r="F23" s="187"/>
      <c r="G23" s="157"/>
      <c r="H23" s="157"/>
      <c r="I23" s="157"/>
    </row>
    <row r="24" spans="1:9" ht="39.950000000000003" customHeight="1" x14ac:dyDescent="0.15">
      <c r="A24" s="185"/>
      <c r="B24" s="186"/>
      <c r="C24" s="186"/>
      <c r="D24" s="186"/>
      <c r="E24" s="186"/>
      <c r="F24" s="187"/>
      <c r="G24" s="157"/>
      <c r="H24" s="157"/>
      <c r="I24" s="157"/>
    </row>
    <row r="25" spans="1:9" ht="39.950000000000003" customHeight="1" x14ac:dyDescent="0.15">
      <c r="A25" s="185"/>
      <c r="B25" s="186"/>
      <c r="C25" s="186"/>
      <c r="D25" s="186"/>
      <c r="E25" s="186"/>
      <c r="F25" s="187"/>
      <c r="G25" s="157"/>
      <c r="H25" s="157"/>
      <c r="I25" s="157"/>
    </row>
    <row r="26" spans="1:9" ht="39.950000000000003" customHeight="1" x14ac:dyDescent="0.15">
      <c r="A26" s="185"/>
      <c r="B26" s="186"/>
      <c r="C26" s="186"/>
      <c r="D26" s="186"/>
      <c r="E26" s="186"/>
      <c r="F26" s="187"/>
      <c r="G26" s="157"/>
      <c r="H26" s="157"/>
      <c r="I26" s="157"/>
    </row>
    <row r="27" spans="1:9" ht="39.950000000000003" customHeight="1" x14ac:dyDescent="0.15">
      <c r="A27" s="185"/>
      <c r="B27" s="186"/>
      <c r="C27" s="186"/>
      <c r="D27" s="186"/>
      <c r="E27" s="186"/>
      <c r="F27" s="187"/>
      <c r="G27" s="157"/>
      <c r="H27" s="157"/>
      <c r="I27" s="157"/>
    </row>
    <row r="28" spans="1:9" ht="18.75" customHeight="1" x14ac:dyDescent="0.15">
      <c r="A28" s="185"/>
      <c r="B28" s="186"/>
      <c r="C28" s="186"/>
      <c r="D28" s="186"/>
      <c r="E28" s="186"/>
      <c r="F28" s="187"/>
      <c r="G28" s="157"/>
      <c r="H28" s="157"/>
      <c r="I28" s="157"/>
    </row>
    <row r="29" spans="1:9" s="180" customFormat="1" ht="99.95" customHeight="1" x14ac:dyDescent="0.15">
      <c r="A29" s="188"/>
      <c r="B29" s="341" t="s">
        <v>199</v>
      </c>
      <c r="C29" s="341"/>
      <c r="D29" s="341"/>
      <c r="E29" s="341"/>
      <c r="F29" s="189"/>
      <c r="G29" s="179"/>
      <c r="H29" s="179"/>
      <c r="I29" s="179"/>
    </row>
    <row r="30" spans="1:9" ht="39.950000000000003" customHeight="1" x14ac:dyDescent="0.15">
      <c r="A30" s="157"/>
      <c r="B30" s="157"/>
      <c r="C30" s="157"/>
      <c r="D30" s="157"/>
      <c r="E30" s="157"/>
      <c r="F30" s="157"/>
      <c r="G30" s="157"/>
      <c r="H30" s="157"/>
      <c r="I30" s="157"/>
    </row>
    <row r="31" spans="1:9" ht="39.950000000000003" customHeight="1" x14ac:dyDescent="0.15">
      <c r="A31" s="157"/>
      <c r="B31" s="157"/>
      <c r="C31" s="157"/>
      <c r="D31" s="157"/>
      <c r="E31" s="157"/>
      <c r="F31" s="157"/>
      <c r="G31" s="157"/>
      <c r="H31" s="157"/>
      <c r="I31" s="157"/>
    </row>
    <row r="32" spans="1:9" ht="39.950000000000003" customHeight="1" x14ac:dyDescent="0.15">
      <c r="A32" s="157"/>
      <c r="B32" s="157"/>
      <c r="C32" s="157"/>
      <c r="D32" s="157"/>
      <c r="E32" s="157"/>
      <c r="F32" s="157"/>
      <c r="G32" s="157"/>
      <c r="H32" s="157"/>
      <c r="I32" s="157"/>
    </row>
    <row r="33" spans="1:9" ht="39.950000000000003" customHeight="1" x14ac:dyDescent="0.15">
      <c r="A33" s="157"/>
      <c r="B33" s="157"/>
      <c r="C33" s="157"/>
      <c r="D33" s="157"/>
      <c r="E33" s="157"/>
      <c r="F33" s="157"/>
      <c r="G33" s="157"/>
      <c r="H33" s="157"/>
      <c r="I33" s="157"/>
    </row>
    <row r="34" spans="1:9" ht="13.5" customHeight="1" x14ac:dyDescent="0.15">
      <c r="A34" s="157"/>
      <c r="B34" s="157"/>
      <c r="C34" s="157"/>
      <c r="D34" s="157"/>
      <c r="E34" s="157"/>
      <c r="F34" s="157"/>
      <c r="G34" s="157"/>
      <c r="H34" s="157"/>
      <c r="I34" s="157"/>
    </row>
    <row r="35" spans="1:9" ht="147" customHeight="1" x14ac:dyDescent="0.15">
      <c r="A35" s="157"/>
      <c r="C35" s="178"/>
      <c r="D35" s="178"/>
      <c r="E35" s="178"/>
      <c r="F35" s="178"/>
      <c r="G35" s="178"/>
      <c r="H35" s="157"/>
      <c r="I35" s="157"/>
    </row>
    <row r="36" spans="1:9" ht="13.5" customHeight="1" x14ac:dyDescent="0.15"/>
    <row r="37" spans="1:9" ht="13.5" customHeight="1" x14ac:dyDescent="0.15"/>
  </sheetData>
  <mergeCells count="5">
    <mergeCell ref="B29:E29"/>
    <mergeCell ref="A14:F14"/>
    <mergeCell ref="E4:F4"/>
    <mergeCell ref="E6:F6"/>
    <mergeCell ref="E5:F5"/>
  </mergeCells>
  <phoneticPr fontId="3"/>
  <dataValidations count="2">
    <dataValidation imeMode="off" allowBlank="1" showInputMessage="1" showErrorMessage="1" sqref="B6"/>
    <dataValidation type="list" allowBlank="1" showInputMessage="1" showErrorMessage="1" sqref="A10:A11">
      <formula1>"〇"</formula1>
    </dataValidation>
  </dataValidations>
  <pageMargins left="0.9055118110236221" right="0.31496062992125984" top="0.94488188976377963" bottom="0.55118110236220474" header="0.31496062992125984" footer="0.31496062992125984"/>
  <pageSetup paperSize="9" scale="56" orientation="portrait" horizontalDpi="4294967294"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5"/>
  <sheetViews>
    <sheetView view="pageBreakPreview" zoomScale="85" zoomScaleNormal="100" zoomScaleSheetLayoutView="85" workbookViewId="0">
      <pane xSplit="1" ySplit="6" topLeftCell="B7" activePane="bottomRight" state="frozen"/>
      <selection pane="topRight" activeCell="B1" sqref="B1"/>
      <selection pane="bottomLeft" activeCell="A7" sqref="A7"/>
      <selection pane="bottomRight" activeCell="D7" sqref="D7:E7"/>
    </sheetView>
  </sheetViews>
  <sheetFormatPr defaultRowHeight="13.5" x14ac:dyDescent="0.15"/>
  <cols>
    <col min="1" max="1" width="1.875" style="140" customWidth="1"/>
    <col min="2" max="2" width="6.5" style="141" bestFit="1" customWidth="1"/>
    <col min="3" max="3" width="11.625" style="156" customWidth="1"/>
    <col min="4" max="4" width="14.875" style="140" customWidth="1"/>
    <col min="5" max="5" width="65.375" style="140" customWidth="1"/>
    <col min="6" max="6" width="8.5" style="141" bestFit="1" customWidth="1"/>
    <col min="7" max="7" width="25.25" style="140" customWidth="1"/>
    <col min="8" max="8" width="8.5" style="141" bestFit="1" customWidth="1"/>
    <col min="9" max="9" width="25.25" style="140" customWidth="1"/>
    <col min="10" max="16384" width="9" style="140"/>
  </cols>
  <sheetData>
    <row r="2" spans="2:11" ht="18.75" x14ac:dyDescent="0.15">
      <c r="B2" s="349" t="s">
        <v>131</v>
      </c>
      <c r="C2" s="349"/>
      <c r="D2" s="349"/>
      <c r="E2" s="349"/>
      <c r="F2" s="349"/>
      <c r="G2" s="349"/>
      <c r="H2" s="349"/>
      <c r="I2" s="349"/>
    </row>
    <row r="4" spans="2:11" ht="27" customHeight="1" x14ac:dyDescent="0.15">
      <c r="C4" s="370" t="str">
        <f>①総括表!D5</f>
        <v>遠別町地域農業再生協議会</v>
      </c>
      <c r="D4" s="370"/>
      <c r="E4" s="172"/>
    </row>
    <row r="6" spans="2:11" ht="18.75" customHeight="1" x14ac:dyDescent="0.15">
      <c r="B6" s="142" t="s">
        <v>132</v>
      </c>
      <c r="C6" s="365" t="s">
        <v>133</v>
      </c>
      <c r="D6" s="366"/>
      <c r="E6" s="367"/>
      <c r="F6" s="142" t="s">
        <v>168</v>
      </c>
      <c r="G6" s="142" t="s">
        <v>134</v>
      </c>
      <c r="H6" s="142" t="s">
        <v>169</v>
      </c>
      <c r="I6" s="142" t="s">
        <v>134</v>
      </c>
    </row>
    <row r="7" spans="2:11" ht="26.25" customHeight="1" x14ac:dyDescent="0.15">
      <c r="B7" s="142">
        <v>1</v>
      </c>
      <c r="C7" s="360" t="s">
        <v>135</v>
      </c>
      <c r="D7" s="356" t="s">
        <v>136</v>
      </c>
      <c r="E7" s="368"/>
      <c r="F7" s="143" t="s">
        <v>179</v>
      </c>
      <c r="G7" s="144"/>
      <c r="H7" s="143" t="s">
        <v>137</v>
      </c>
      <c r="I7" s="144"/>
      <c r="K7" s="140" t="s">
        <v>138</v>
      </c>
    </row>
    <row r="8" spans="2:11" ht="26.25" customHeight="1" x14ac:dyDescent="0.15">
      <c r="B8" s="142">
        <f t="shared" ref="B8:B34" si="0">B7+1</f>
        <v>2</v>
      </c>
      <c r="C8" s="361"/>
      <c r="D8" s="350" t="s">
        <v>139</v>
      </c>
      <c r="E8" s="369"/>
      <c r="F8" s="145" t="s">
        <v>179</v>
      </c>
      <c r="G8" s="146"/>
      <c r="H8" s="145" t="s">
        <v>137</v>
      </c>
      <c r="I8" s="146"/>
      <c r="K8" s="140" t="s">
        <v>140</v>
      </c>
    </row>
    <row r="9" spans="2:11" ht="26.25" customHeight="1" x14ac:dyDescent="0.15">
      <c r="B9" s="142">
        <f t="shared" si="0"/>
        <v>3</v>
      </c>
      <c r="C9" s="361"/>
      <c r="D9" s="363" t="s">
        <v>141</v>
      </c>
      <c r="E9" s="147" t="s">
        <v>142</v>
      </c>
      <c r="F9" s="145" t="s">
        <v>179</v>
      </c>
      <c r="G9" s="146"/>
      <c r="H9" s="145" t="s">
        <v>137</v>
      </c>
      <c r="I9" s="146"/>
      <c r="K9" s="140" t="s">
        <v>143</v>
      </c>
    </row>
    <row r="10" spans="2:11" ht="26.25" customHeight="1" x14ac:dyDescent="0.15">
      <c r="B10" s="142">
        <f t="shared" si="0"/>
        <v>4</v>
      </c>
      <c r="C10" s="361"/>
      <c r="D10" s="363"/>
      <c r="E10" s="147" t="s">
        <v>144</v>
      </c>
      <c r="F10" s="145" t="s">
        <v>179</v>
      </c>
      <c r="G10" s="146"/>
      <c r="H10" s="145" t="s">
        <v>137</v>
      </c>
      <c r="I10" s="146"/>
    </row>
    <row r="11" spans="2:11" ht="26.25" customHeight="1" x14ac:dyDescent="0.15">
      <c r="B11" s="142">
        <f t="shared" si="0"/>
        <v>5</v>
      </c>
      <c r="C11" s="361"/>
      <c r="D11" s="363"/>
      <c r="E11" s="147" t="s">
        <v>145</v>
      </c>
      <c r="F11" s="145" t="s">
        <v>179</v>
      </c>
      <c r="G11" s="146"/>
      <c r="H11" s="145" t="s">
        <v>137</v>
      </c>
      <c r="I11" s="146"/>
    </row>
    <row r="12" spans="2:11" ht="26.25" customHeight="1" x14ac:dyDescent="0.15">
      <c r="B12" s="142">
        <f t="shared" si="0"/>
        <v>6</v>
      </c>
      <c r="C12" s="361"/>
      <c r="D12" s="350" t="s">
        <v>146</v>
      </c>
      <c r="E12" s="351"/>
      <c r="F12" s="145" t="s">
        <v>179</v>
      </c>
      <c r="G12" s="146"/>
      <c r="H12" s="145" t="s">
        <v>137</v>
      </c>
      <c r="I12" s="146"/>
    </row>
    <row r="13" spans="2:11" ht="26.25" customHeight="1" x14ac:dyDescent="0.15">
      <c r="B13" s="142">
        <f t="shared" si="0"/>
        <v>7</v>
      </c>
      <c r="C13" s="361"/>
      <c r="D13" s="350" t="s">
        <v>147</v>
      </c>
      <c r="E13" s="351"/>
      <c r="F13" s="145" t="s">
        <v>143</v>
      </c>
      <c r="G13" s="146"/>
      <c r="H13" s="145" t="s">
        <v>137</v>
      </c>
      <c r="I13" s="146"/>
    </row>
    <row r="14" spans="2:11" ht="26.25" customHeight="1" x14ac:dyDescent="0.15">
      <c r="B14" s="142">
        <f t="shared" si="0"/>
        <v>8</v>
      </c>
      <c r="C14" s="354" t="s">
        <v>148</v>
      </c>
      <c r="D14" s="356" t="s">
        <v>149</v>
      </c>
      <c r="E14" s="357"/>
      <c r="F14" s="143" t="s">
        <v>179</v>
      </c>
      <c r="G14" s="144"/>
      <c r="H14" s="143" t="s">
        <v>137</v>
      </c>
      <c r="I14" s="144"/>
    </row>
    <row r="15" spans="2:11" ht="26.25" customHeight="1" x14ac:dyDescent="0.15">
      <c r="B15" s="142">
        <f t="shared" si="0"/>
        <v>9</v>
      </c>
      <c r="C15" s="355"/>
      <c r="D15" s="358" t="s">
        <v>150</v>
      </c>
      <c r="E15" s="359"/>
      <c r="F15" s="148" t="s">
        <v>179</v>
      </c>
      <c r="G15" s="149"/>
      <c r="H15" s="148" t="s">
        <v>137</v>
      </c>
      <c r="I15" s="149"/>
    </row>
    <row r="16" spans="2:11" ht="27" customHeight="1" x14ac:dyDescent="0.15">
      <c r="B16" s="142">
        <f t="shared" si="0"/>
        <v>10</v>
      </c>
      <c r="C16" s="360" t="s">
        <v>151</v>
      </c>
      <c r="D16" s="360" t="s">
        <v>184</v>
      </c>
      <c r="E16" s="150" t="s">
        <v>152</v>
      </c>
      <c r="F16" s="143" t="s">
        <v>179</v>
      </c>
      <c r="G16" s="151"/>
      <c r="H16" s="143" t="s">
        <v>137</v>
      </c>
      <c r="I16" s="151"/>
    </row>
    <row r="17" spans="2:9" ht="78" customHeight="1" x14ac:dyDescent="0.15">
      <c r="B17" s="142">
        <f t="shared" si="0"/>
        <v>11</v>
      </c>
      <c r="C17" s="361"/>
      <c r="D17" s="361"/>
      <c r="E17" s="147" t="s">
        <v>176</v>
      </c>
      <c r="F17" s="145" t="s">
        <v>179</v>
      </c>
      <c r="G17" s="152"/>
      <c r="H17" s="145" t="s">
        <v>137</v>
      </c>
      <c r="I17" s="152"/>
    </row>
    <row r="18" spans="2:9" ht="27" customHeight="1" x14ac:dyDescent="0.15">
      <c r="B18" s="142">
        <f t="shared" si="0"/>
        <v>12</v>
      </c>
      <c r="C18" s="361"/>
      <c r="D18" s="363" t="s">
        <v>164</v>
      </c>
      <c r="E18" s="147" t="s">
        <v>152</v>
      </c>
      <c r="F18" s="145" t="s">
        <v>179</v>
      </c>
      <c r="G18" s="152"/>
      <c r="H18" s="145" t="s">
        <v>137</v>
      </c>
      <c r="I18" s="152"/>
    </row>
    <row r="19" spans="2:9" ht="47.25" customHeight="1" x14ac:dyDescent="0.15">
      <c r="B19" s="142">
        <f t="shared" si="0"/>
        <v>13</v>
      </c>
      <c r="C19" s="361"/>
      <c r="D19" s="363"/>
      <c r="E19" s="147" t="s">
        <v>171</v>
      </c>
      <c r="F19" s="145" t="s">
        <v>179</v>
      </c>
      <c r="G19" s="152"/>
      <c r="H19" s="145" t="s">
        <v>137</v>
      </c>
      <c r="I19" s="152"/>
    </row>
    <row r="20" spans="2:9" ht="36.75" customHeight="1" x14ac:dyDescent="0.15">
      <c r="B20" s="142">
        <f t="shared" si="0"/>
        <v>14</v>
      </c>
      <c r="C20" s="361"/>
      <c r="D20" s="363"/>
      <c r="E20" s="147" t="s">
        <v>153</v>
      </c>
      <c r="F20" s="145" t="s">
        <v>179</v>
      </c>
      <c r="G20" s="152"/>
      <c r="H20" s="145" t="s">
        <v>137</v>
      </c>
      <c r="I20" s="152"/>
    </row>
    <row r="21" spans="2:9" ht="65.25" customHeight="1" x14ac:dyDescent="0.15">
      <c r="B21" s="142">
        <f t="shared" si="0"/>
        <v>15</v>
      </c>
      <c r="C21" s="362"/>
      <c r="D21" s="364"/>
      <c r="E21" s="153" t="s">
        <v>154</v>
      </c>
      <c r="F21" s="148" t="s">
        <v>179</v>
      </c>
      <c r="G21" s="154"/>
      <c r="H21" s="148" t="s">
        <v>137</v>
      </c>
      <c r="I21" s="154"/>
    </row>
    <row r="22" spans="2:9" ht="27" customHeight="1" x14ac:dyDescent="0.15">
      <c r="B22" s="142">
        <f t="shared" si="0"/>
        <v>16</v>
      </c>
      <c r="C22" s="360" t="s">
        <v>155</v>
      </c>
      <c r="D22" s="372" t="s">
        <v>165</v>
      </c>
      <c r="E22" s="373"/>
      <c r="F22" s="158" t="s">
        <v>179</v>
      </c>
      <c r="G22" s="159"/>
      <c r="H22" s="158" t="s">
        <v>137</v>
      </c>
      <c r="I22" s="159"/>
    </row>
    <row r="23" spans="2:9" ht="27" customHeight="1" x14ac:dyDescent="0.15">
      <c r="B23" s="142">
        <f t="shared" si="0"/>
        <v>17</v>
      </c>
      <c r="C23" s="371"/>
      <c r="D23" s="374" t="s">
        <v>175</v>
      </c>
      <c r="E23" s="374"/>
      <c r="F23" s="160" t="s">
        <v>179</v>
      </c>
      <c r="G23" s="161"/>
      <c r="H23" s="160" t="s">
        <v>137</v>
      </c>
      <c r="I23" s="161"/>
    </row>
    <row r="24" spans="2:9" ht="27" customHeight="1" x14ac:dyDescent="0.15">
      <c r="B24" s="142">
        <f t="shared" si="0"/>
        <v>18</v>
      </c>
      <c r="C24" s="371"/>
      <c r="D24" s="374" t="s">
        <v>170</v>
      </c>
      <c r="E24" s="374"/>
      <c r="F24" s="160" t="s">
        <v>179</v>
      </c>
      <c r="G24" s="161"/>
      <c r="H24" s="160" t="s">
        <v>137</v>
      </c>
      <c r="I24" s="161"/>
    </row>
    <row r="25" spans="2:9" ht="27" customHeight="1" x14ac:dyDescent="0.15">
      <c r="B25" s="142">
        <f t="shared" si="0"/>
        <v>19</v>
      </c>
      <c r="C25" s="362"/>
      <c r="D25" s="375" t="s">
        <v>166</v>
      </c>
      <c r="E25" s="375"/>
      <c r="F25" s="162" t="s">
        <v>179</v>
      </c>
      <c r="G25" s="163"/>
      <c r="H25" s="162" t="s">
        <v>137</v>
      </c>
      <c r="I25" s="163"/>
    </row>
    <row r="26" spans="2:9" ht="44.25" customHeight="1" x14ac:dyDescent="0.15">
      <c r="B26" s="142">
        <f t="shared" si="0"/>
        <v>20</v>
      </c>
      <c r="C26" s="360" t="s">
        <v>156</v>
      </c>
      <c r="D26" s="376" t="s">
        <v>157</v>
      </c>
      <c r="E26" s="377"/>
      <c r="F26" s="143" t="s">
        <v>179</v>
      </c>
      <c r="G26" s="144"/>
      <c r="H26" s="143" t="s">
        <v>137</v>
      </c>
      <c r="I26" s="144"/>
    </row>
    <row r="27" spans="2:9" ht="44.25" customHeight="1" x14ac:dyDescent="0.15">
      <c r="B27" s="142">
        <f t="shared" si="0"/>
        <v>21</v>
      </c>
      <c r="C27" s="361"/>
      <c r="D27" s="378" t="s">
        <v>158</v>
      </c>
      <c r="E27" s="378"/>
      <c r="F27" s="145" t="s">
        <v>179</v>
      </c>
      <c r="G27" s="152"/>
      <c r="H27" s="145" t="s">
        <v>137</v>
      </c>
      <c r="I27" s="152"/>
    </row>
    <row r="28" spans="2:9" ht="44.25" customHeight="1" x14ac:dyDescent="0.15">
      <c r="B28" s="142">
        <f t="shared" si="0"/>
        <v>22</v>
      </c>
      <c r="C28" s="361"/>
      <c r="D28" s="378" t="s">
        <v>159</v>
      </c>
      <c r="E28" s="378"/>
      <c r="F28" s="145" t="s">
        <v>143</v>
      </c>
      <c r="G28" s="146"/>
      <c r="H28" s="145" t="s">
        <v>137</v>
      </c>
      <c r="I28" s="146"/>
    </row>
    <row r="29" spans="2:9" ht="78.75" customHeight="1" x14ac:dyDescent="0.15">
      <c r="B29" s="142">
        <f t="shared" si="0"/>
        <v>23</v>
      </c>
      <c r="C29" s="361"/>
      <c r="D29" s="378" t="s">
        <v>178</v>
      </c>
      <c r="E29" s="378"/>
      <c r="F29" s="145" t="s">
        <v>179</v>
      </c>
      <c r="G29" s="152"/>
      <c r="H29" s="145" t="s">
        <v>137</v>
      </c>
      <c r="I29" s="152"/>
    </row>
    <row r="30" spans="2:9" ht="26.25" customHeight="1" x14ac:dyDescent="0.15">
      <c r="B30" s="142">
        <f t="shared" si="0"/>
        <v>24</v>
      </c>
      <c r="C30" s="361"/>
      <c r="D30" s="350" t="s">
        <v>167</v>
      </c>
      <c r="E30" s="351"/>
      <c r="F30" s="145" t="s">
        <v>143</v>
      </c>
      <c r="G30" s="152"/>
      <c r="H30" s="145" t="s">
        <v>137</v>
      </c>
      <c r="I30" s="152"/>
    </row>
    <row r="31" spans="2:9" ht="41.25" customHeight="1" x14ac:dyDescent="0.15">
      <c r="B31" s="142">
        <f t="shared" si="0"/>
        <v>25</v>
      </c>
      <c r="C31" s="371"/>
      <c r="D31" s="350" t="s">
        <v>160</v>
      </c>
      <c r="E31" s="351"/>
      <c r="F31" s="145" t="s">
        <v>179</v>
      </c>
      <c r="G31" s="152"/>
      <c r="H31" s="145" t="s">
        <v>137</v>
      </c>
      <c r="I31" s="152"/>
    </row>
    <row r="32" spans="2:9" ht="43.5" customHeight="1" x14ac:dyDescent="0.15">
      <c r="B32" s="142">
        <f t="shared" si="0"/>
        <v>26</v>
      </c>
      <c r="C32" s="362"/>
      <c r="D32" s="352" t="s">
        <v>172</v>
      </c>
      <c r="E32" s="353"/>
      <c r="F32" s="148" t="s">
        <v>179</v>
      </c>
      <c r="G32" s="154"/>
      <c r="H32" s="148" t="s">
        <v>137</v>
      </c>
      <c r="I32" s="154"/>
    </row>
    <row r="33" spans="2:9" ht="27" customHeight="1" x14ac:dyDescent="0.15">
      <c r="B33" s="142">
        <f t="shared" si="0"/>
        <v>27</v>
      </c>
      <c r="C33" s="360" t="s">
        <v>161</v>
      </c>
      <c r="D33" s="356" t="s">
        <v>173</v>
      </c>
      <c r="E33" s="357"/>
      <c r="F33" s="143" t="s">
        <v>179</v>
      </c>
      <c r="G33" s="144"/>
      <c r="H33" s="143" t="s">
        <v>137</v>
      </c>
      <c r="I33" s="144"/>
    </row>
    <row r="34" spans="2:9" ht="27" customHeight="1" x14ac:dyDescent="0.15">
      <c r="B34" s="142">
        <f t="shared" si="0"/>
        <v>28</v>
      </c>
      <c r="C34" s="362"/>
      <c r="D34" s="352" t="s">
        <v>162</v>
      </c>
      <c r="E34" s="353"/>
      <c r="F34" s="148" t="s">
        <v>179</v>
      </c>
      <c r="G34" s="154"/>
      <c r="H34" s="148" t="s">
        <v>137</v>
      </c>
      <c r="I34" s="154"/>
    </row>
    <row r="35" spans="2:9" x14ac:dyDescent="0.15">
      <c r="B35" s="155" t="s">
        <v>163</v>
      </c>
    </row>
  </sheetData>
  <mergeCells count="31">
    <mergeCell ref="C4:D4"/>
    <mergeCell ref="D13:E13"/>
    <mergeCell ref="C33:C34"/>
    <mergeCell ref="D33:E33"/>
    <mergeCell ref="D34:E34"/>
    <mergeCell ref="C22:C25"/>
    <mergeCell ref="D22:E22"/>
    <mergeCell ref="D23:E23"/>
    <mergeCell ref="D25:E25"/>
    <mergeCell ref="C26:C32"/>
    <mergeCell ref="D26:E26"/>
    <mergeCell ref="D27:E27"/>
    <mergeCell ref="D28:E28"/>
    <mergeCell ref="D29:E29"/>
    <mergeCell ref="D24:E24"/>
    <mergeCell ref="B2:I2"/>
    <mergeCell ref="D30:E30"/>
    <mergeCell ref="D31:E31"/>
    <mergeCell ref="D32:E32"/>
    <mergeCell ref="C14:C15"/>
    <mergeCell ref="D14:E14"/>
    <mergeCell ref="D15:E15"/>
    <mergeCell ref="C16:C21"/>
    <mergeCell ref="D16:D17"/>
    <mergeCell ref="D18:D21"/>
    <mergeCell ref="C6:E6"/>
    <mergeCell ref="C7:C13"/>
    <mergeCell ref="D7:E7"/>
    <mergeCell ref="D8:E8"/>
    <mergeCell ref="D9:D11"/>
    <mergeCell ref="D12:E12"/>
  </mergeCells>
  <phoneticPr fontId="3"/>
  <conditionalFormatting sqref="F1 F32:F1048576 F25:F30 H3:H22 F3:F23">
    <cfRule type="cellIs" dxfId="5" priority="6" operator="equal">
      <formula>"×"</formula>
    </cfRule>
  </conditionalFormatting>
  <conditionalFormatting sqref="F31">
    <cfRule type="cellIs" dxfId="4" priority="5" operator="equal">
      <formula>"×"</formula>
    </cfRule>
  </conditionalFormatting>
  <conditionalFormatting sqref="H1 H32:H1048576 H25:H30">
    <cfRule type="cellIs" dxfId="3" priority="4" operator="equal">
      <formula>"×"</formula>
    </cfRule>
  </conditionalFormatting>
  <conditionalFormatting sqref="H31">
    <cfRule type="cellIs" dxfId="2" priority="3" operator="equal">
      <formula>"×"</formula>
    </cfRule>
  </conditionalFormatting>
  <conditionalFormatting sqref="F24">
    <cfRule type="cellIs" dxfId="1" priority="2" operator="equal">
      <formula>"×"</formula>
    </cfRule>
  </conditionalFormatting>
  <conditionalFormatting sqref="H23:H24">
    <cfRule type="cellIs" dxfId="0" priority="1" operator="equal">
      <formula>"×"</formula>
    </cfRule>
  </conditionalFormatting>
  <dataValidations count="1">
    <dataValidation type="list" errorStyle="information" allowBlank="1" showInputMessage="1" showErrorMessage="1" sqref="F1 H1 F3:F1048576 H3:H1048576">
      <formula1>$K$7:$K$9</formula1>
    </dataValidation>
  </dataValidations>
  <pageMargins left="0.51181102362204722" right="0.51181102362204722" top="0.74803149606299213" bottom="0.35433070866141736" header="0" footer="0"/>
  <pageSetup paperSize="9" scale="55" orientation="portrait" horizontalDpi="4294967294" verticalDpi="0" r:id="rId1"/>
  <rowBreaks count="1" manualBreakCount="1">
    <brk id="2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topLeftCell="A7" zoomScale="85" zoomScaleNormal="100" zoomScaleSheetLayoutView="85" workbookViewId="0">
      <selection activeCell="C15" sqref="C15:X15"/>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68"/>
      <c r="T5" s="68"/>
      <c r="U5" s="68"/>
      <c r="V5" s="54">
        <v>1</v>
      </c>
      <c r="W5" s="54"/>
      <c r="X5" s="55"/>
    </row>
    <row r="6" spans="1:24" ht="30" customHeight="1" thickBot="1" x14ac:dyDescent="0.2">
      <c r="A6" s="2"/>
      <c r="B6" s="35" t="s">
        <v>59</v>
      </c>
      <c r="C6" s="393" t="s">
        <v>233</v>
      </c>
      <c r="D6" s="394"/>
      <c r="E6" s="394"/>
      <c r="F6" s="394"/>
      <c r="G6" s="394"/>
      <c r="H6" s="394"/>
      <c r="I6" s="394"/>
      <c r="J6" s="394"/>
      <c r="K6" s="394"/>
      <c r="L6" s="394"/>
      <c r="M6" s="394"/>
      <c r="N6" s="394"/>
      <c r="O6" s="394"/>
      <c r="P6" s="395"/>
      <c r="Q6" s="396" t="s">
        <v>60</v>
      </c>
      <c r="R6" s="397"/>
      <c r="S6" s="396" t="s">
        <v>234</v>
      </c>
      <c r="T6" s="398"/>
      <c r="U6" s="398"/>
      <c r="V6" s="398"/>
      <c r="W6" s="398"/>
      <c r="X6" s="397"/>
    </row>
    <row r="7" spans="1:24" ht="30" customHeight="1" x14ac:dyDescent="0.15">
      <c r="A7" s="2"/>
      <c r="B7" s="36" t="s">
        <v>36</v>
      </c>
      <c r="C7" s="380" t="s">
        <v>235</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236</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390" t="s">
        <v>266</v>
      </c>
      <c r="D9" s="391"/>
      <c r="E9" s="391"/>
      <c r="F9" s="391"/>
      <c r="G9" s="391"/>
      <c r="H9" s="391"/>
      <c r="I9" s="391"/>
      <c r="J9" s="391"/>
      <c r="K9" s="391"/>
      <c r="L9" s="392"/>
      <c r="M9" s="386" t="s">
        <v>237</v>
      </c>
      <c r="N9" s="386"/>
      <c r="O9" s="386"/>
      <c r="P9" s="386"/>
      <c r="Q9" s="2" t="s">
        <v>275</v>
      </c>
      <c r="R9" s="57"/>
      <c r="S9" s="57"/>
      <c r="T9" s="57"/>
      <c r="U9" s="57"/>
      <c r="V9" s="57"/>
      <c r="W9" s="57"/>
      <c r="X9" s="38"/>
    </row>
    <row r="10" spans="1:24" ht="67.5" customHeight="1" x14ac:dyDescent="0.15">
      <c r="A10" s="2"/>
      <c r="B10" s="37" t="s">
        <v>25</v>
      </c>
      <c r="C10" s="383" t="s">
        <v>238</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239</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293</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240</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4">
    <mergeCell ref="T2:V2"/>
    <mergeCell ref="W2:X2"/>
    <mergeCell ref="B4:X4"/>
    <mergeCell ref="O5:R5"/>
    <mergeCell ref="D2:E2"/>
    <mergeCell ref="F2:G2"/>
    <mergeCell ref="H2:L2"/>
    <mergeCell ref="M2:N2"/>
    <mergeCell ref="O2:Q2"/>
    <mergeCell ref="R2:S2"/>
    <mergeCell ref="C5:N5"/>
    <mergeCell ref="C6:P6"/>
    <mergeCell ref="Q6:R6"/>
    <mergeCell ref="S6:X6"/>
    <mergeCell ref="C15:X15"/>
    <mergeCell ref="B17:X17"/>
    <mergeCell ref="B18:W18"/>
    <mergeCell ref="C7:X7"/>
    <mergeCell ref="C8:X8"/>
    <mergeCell ref="M9:P9"/>
    <mergeCell ref="C10:X10"/>
    <mergeCell ref="C12:X12"/>
    <mergeCell ref="C14:X14"/>
    <mergeCell ref="C9:L9"/>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view="pageBreakPreview" topLeftCell="A13" zoomScale="85" zoomScaleNormal="100" zoomScaleSheetLayoutView="85" workbookViewId="0">
      <selection activeCell="C7" sqref="C7:X7"/>
    </sheetView>
  </sheetViews>
  <sheetFormatPr defaultRowHeight="14.25" x14ac:dyDescent="0.15"/>
  <cols>
    <col min="1" max="1" width="1.75" style="33" customWidth="1"/>
    <col min="2" max="2" width="11.875" style="33" customWidth="1"/>
    <col min="3" max="15" width="4.25" style="33" customWidth="1"/>
    <col min="16" max="24" width="4.25" style="2" customWidth="1"/>
    <col min="25" max="25" width="1.625" style="2" customWidth="1"/>
    <col min="26" max="16384" width="9" style="2"/>
  </cols>
  <sheetData>
    <row r="1" spans="1:24" ht="18" customHeight="1" thickBot="1" x14ac:dyDescent="0.2">
      <c r="A1" s="2"/>
      <c r="B1" s="31"/>
      <c r="C1" s="31"/>
      <c r="D1" s="31"/>
      <c r="E1" s="31"/>
      <c r="F1" s="31"/>
      <c r="G1" s="31"/>
      <c r="H1" s="31"/>
      <c r="I1" s="31"/>
      <c r="J1" s="31"/>
      <c r="K1" s="31"/>
      <c r="L1" s="2"/>
      <c r="M1" s="2"/>
      <c r="N1" s="2"/>
      <c r="O1" s="2"/>
    </row>
    <row r="2" spans="1:24" ht="24" customHeight="1" thickBot="1" x14ac:dyDescent="0.2">
      <c r="A2" s="2"/>
      <c r="B2" s="53"/>
      <c r="C2" s="2"/>
      <c r="D2" s="396" t="s">
        <v>69</v>
      </c>
      <c r="E2" s="397"/>
      <c r="F2" s="396"/>
      <c r="G2" s="397"/>
      <c r="H2" s="396" t="s">
        <v>230</v>
      </c>
      <c r="I2" s="398"/>
      <c r="J2" s="398"/>
      <c r="K2" s="398"/>
      <c r="L2" s="397"/>
      <c r="M2" s="396"/>
      <c r="N2" s="397"/>
      <c r="O2" s="396" t="s">
        <v>231</v>
      </c>
      <c r="P2" s="398"/>
      <c r="Q2" s="397"/>
      <c r="R2" s="396" t="s">
        <v>232</v>
      </c>
      <c r="S2" s="397"/>
      <c r="T2" s="396" t="s">
        <v>70</v>
      </c>
      <c r="U2" s="398"/>
      <c r="V2" s="398"/>
      <c r="W2" s="396" t="s">
        <v>229</v>
      </c>
      <c r="X2" s="397"/>
    </row>
    <row r="3" spans="1:24" ht="9.9499999999999993" customHeight="1" x14ac:dyDescent="0.15">
      <c r="A3" s="2"/>
      <c r="B3" s="32"/>
      <c r="C3" s="32"/>
      <c r="D3" s="32"/>
      <c r="E3" s="32"/>
      <c r="F3" s="32"/>
      <c r="G3" s="32"/>
      <c r="H3" s="32"/>
      <c r="I3" s="32"/>
      <c r="J3" s="32"/>
      <c r="K3" s="32"/>
    </row>
    <row r="4" spans="1:24" ht="24" customHeight="1" thickBot="1" x14ac:dyDescent="0.2">
      <c r="A4" s="2"/>
      <c r="B4" s="403" t="s">
        <v>35</v>
      </c>
      <c r="C4" s="403"/>
      <c r="D4" s="403"/>
      <c r="E4" s="403"/>
      <c r="F4" s="403"/>
      <c r="G4" s="403"/>
      <c r="H4" s="403"/>
      <c r="I4" s="403"/>
      <c r="J4" s="403"/>
      <c r="K4" s="403"/>
      <c r="L4" s="403"/>
      <c r="M4" s="403"/>
      <c r="N4" s="403"/>
      <c r="O4" s="403"/>
      <c r="P4" s="403"/>
      <c r="Q4" s="403"/>
      <c r="R4" s="403"/>
      <c r="S4" s="403"/>
      <c r="T4" s="403"/>
      <c r="U4" s="403"/>
      <c r="V4" s="403"/>
      <c r="W4" s="403"/>
      <c r="X4" s="403"/>
    </row>
    <row r="5" spans="1:24" ht="30" customHeight="1" thickBot="1" x14ac:dyDescent="0.2">
      <c r="A5" s="2"/>
      <c r="B5" s="34" t="s">
        <v>27</v>
      </c>
      <c r="C5" s="396" t="str">
        <f>①総括表!D5</f>
        <v>遠別町地域農業再生協議会</v>
      </c>
      <c r="D5" s="398"/>
      <c r="E5" s="398"/>
      <c r="F5" s="398"/>
      <c r="G5" s="398"/>
      <c r="H5" s="398"/>
      <c r="I5" s="398"/>
      <c r="J5" s="398"/>
      <c r="K5" s="398"/>
      <c r="L5" s="398"/>
      <c r="M5" s="398"/>
      <c r="N5" s="397"/>
      <c r="O5" s="396" t="s">
        <v>38</v>
      </c>
      <c r="P5" s="398"/>
      <c r="Q5" s="398"/>
      <c r="R5" s="397"/>
      <c r="S5" s="238"/>
      <c r="T5" s="238"/>
      <c r="U5" s="238"/>
      <c r="V5" s="54">
        <v>2</v>
      </c>
      <c r="W5" s="54"/>
      <c r="X5" s="55"/>
    </row>
    <row r="6" spans="1:24" ht="30" customHeight="1" thickBot="1" x14ac:dyDescent="0.2">
      <c r="A6" s="2"/>
      <c r="B6" s="35" t="s">
        <v>59</v>
      </c>
      <c r="C6" s="393" t="s">
        <v>233</v>
      </c>
      <c r="D6" s="394"/>
      <c r="E6" s="394"/>
      <c r="F6" s="394"/>
      <c r="G6" s="394"/>
      <c r="H6" s="394"/>
      <c r="I6" s="394"/>
      <c r="J6" s="394"/>
      <c r="K6" s="394"/>
      <c r="L6" s="394"/>
      <c r="M6" s="394"/>
      <c r="N6" s="394"/>
      <c r="O6" s="394"/>
      <c r="P6" s="395"/>
      <c r="Q6" s="396" t="s">
        <v>60</v>
      </c>
      <c r="R6" s="397"/>
      <c r="S6" s="396" t="s">
        <v>288</v>
      </c>
      <c r="T6" s="398"/>
      <c r="U6" s="398"/>
      <c r="V6" s="398"/>
      <c r="W6" s="398"/>
      <c r="X6" s="397"/>
    </row>
    <row r="7" spans="1:24" ht="30" customHeight="1" x14ac:dyDescent="0.15">
      <c r="A7" s="2"/>
      <c r="B7" s="36" t="s">
        <v>36</v>
      </c>
      <c r="C7" s="380" t="s">
        <v>241</v>
      </c>
      <c r="D7" s="381"/>
      <c r="E7" s="381"/>
      <c r="F7" s="381"/>
      <c r="G7" s="381"/>
      <c r="H7" s="381"/>
      <c r="I7" s="381"/>
      <c r="J7" s="381"/>
      <c r="K7" s="381"/>
      <c r="L7" s="381"/>
      <c r="M7" s="381"/>
      <c r="N7" s="381"/>
      <c r="O7" s="381"/>
      <c r="P7" s="381"/>
      <c r="Q7" s="381"/>
      <c r="R7" s="381"/>
      <c r="S7" s="381"/>
      <c r="T7" s="381"/>
      <c r="U7" s="381"/>
      <c r="V7" s="381"/>
      <c r="W7" s="381"/>
      <c r="X7" s="382"/>
    </row>
    <row r="8" spans="1:24" ht="48" customHeight="1" x14ac:dyDescent="0.15">
      <c r="A8" s="2"/>
      <c r="B8" s="37" t="s">
        <v>26</v>
      </c>
      <c r="C8" s="383" t="s">
        <v>287</v>
      </c>
      <c r="D8" s="384"/>
      <c r="E8" s="384"/>
      <c r="F8" s="384"/>
      <c r="G8" s="384"/>
      <c r="H8" s="384"/>
      <c r="I8" s="384"/>
      <c r="J8" s="384"/>
      <c r="K8" s="384"/>
      <c r="L8" s="384"/>
      <c r="M8" s="384"/>
      <c r="N8" s="384"/>
      <c r="O8" s="384"/>
      <c r="P8" s="384"/>
      <c r="Q8" s="384"/>
      <c r="R8" s="384"/>
      <c r="S8" s="384"/>
      <c r="T8" s="384"/>
      <c r="U8" s="384"/>
      <c r="V8" s="384"/>
      <c r="W8" s="384"/>
      <c r="X8" s="385"/>
    </row>
    <row r="9" spans="1:24" ht="33.950000000000003" customHeight="1" x14ac:dyDescent="0.15">
      <c r="A9" s="2"/>
      <c r="B9" s="37" t="s">
        <v>37</v>
      </c>
      <c r="C9" s="56" t="s">
        <v>267</v>
      </c>
      <c r="D9" s="57"/>
      <c r="E9" s="57"/>
      <c r="F9" s="57"/>
      <c r="K9" s="57"/>
      <c r="L9" s="57"/>
      <c r="M9" s="386" t="s">
        <v>237</v>
      </c>
      <c r="N9" s="386"/>
      <c r="O9" s="386"/>
      <c r="P9" s="386"/>
      <c r="Q9" s="2" t="s">
        <v>268</v>
      </c>
      <c r="R9" s="57"/>
      <c r="S9" s="57"/>
      <c r="T9" s="57"/>
      <c r="U9" s="57"/>
      <c r="V9" s="57"/>
      <c r="W9" s="57"/>
      <c r="X9" s="38"/>
    </row>
    <row r="10" spans="1:24" ht="67.5" customHeight="1" x14ac:dyDescent="0.15">
      <c r="A10" s="2"/>
      <c r="B10" s="37" t="s">
        <v>25</v>
      </c>
      <c r="C10" s="383" t="s">
        <v>269</v>
      </c>
      <c r="D10" s="384"/>
      <c r="E10" s="384"/>
      <c r="F10" s="384"/>
      <c r="G10" s="384"/>
      <c r="H10" s="384"/>
      <c r="I10" s="384"/>
      <c r="J10" s="384"/>
      <c r="K10" s="384"/>
      <c r="L10" s="384"/>
      <c r="M10" s="384"/>
      <c r="N10" s="384"/>
      <c r="O10" s="384"/>
      <c r="P10" s="384"/>
      <c r="Q10" s="384"/>
      <c r="R10" s="384"/>
      <c r="S10" s="384"/>
      <c r="T10" s="384"/>
      <c r="U10" s="384"/>
      <c r="V10" s="384"/>
      <c r="W10" s="384"/>
      <c r="X10" s="385"/>
    </row>
    <row r="11" spans="1:24" ht="9.9499999999999993" customHeight="1" x14ac:dyDescent="0.15">
      <c r="A11" s="2"/>
      <c r="B11" s="39"/>
      <c r="C11" s="40"/>
      <c r="D11" s="41"/>
      <c r="E11" s="41"/>
      <c r="F11" s="41"/>
      <c r="G11" s="41"/>
      <c r="H11" s="41"/>
      <c r="I11" s="41"/>
      <c r="J11" s="41"/>
      <c r="K11" s="41"/>
      <c r="L11" s="42"/>
      <c r="M11" s="42"/>
      <c r="N11" s="42"/>
      <c r="O11" s="42"/>
      <c r="P11" s="43"/>
      <c r="Q11" s="43"/>
      <c r="R11" s="43"/>
      <c r="S11" s="43"/>
      <c r="T11" s="43"/>
      <c r="U11" s="43"/>
      <c r="V11" s="43"/>
      <c r="W11" s="43"/>
      <c r="X11" s="44"/>
    </row>
    <row r="12" spans="1:24" ht="251.25" customHeight="1" x14ac:dyDescent="0.15">
      <c r="A12" s="2"/>
      <c r="B12" s="45" t="s">
        <v>24</v>
      </c>
      <c r="C12" s="387" t="s">
        <v>270</v>
      </c>
      <c r="D12" s="388"/>
      <c r="E12" s="388"/>
      <c r="F12" s="388"/>
      <c r="G12" s="388"/>
      <c r="H12" s="388"/>
      <c r="I12" s="388"/>
      <c r="J12" s="388"/>
      <c r="K12" s="388"/>
      <c r="L12" s="388"/>
      <c r="M12" s="388"/>
      <c r="N12" s="388"/>
      <c r="O12" s="388"/>
      <c r="P12" s="388"/>
      <c r="Q12" s="388"/>
      <c r="R12" s="388"/>
      <c r="S12" s="388"/>
      <c r="T12" s="388"/>
      <c r="U12" s="388"/>
      <c r="V12" s="388"/>
      <c r="W12" s="388"/>
      <c r="X12" s="389"/>
    </row>
    <row r="13" spans="1:24" ht="9.9499999999999993" customHeight="1" x14ac:dyDescent="0.15">
      <c r="A13" s="2"/>
      <c r="B13" s="46"/>
      <c r="C13" s="47"/>
      <c r="D13" s="48"/>
      <c r="E13" s="48"/>
      <c r="F13" s="48"/>
      <c r="G13" s="48"/>
      <c r="H13" s="48"/>
      <c r="I13" s="48"/>
      <c r="J13" s="48"/>
      <c r="K13" s="48"/>
      <c r="L13" s="49"/>
      <c r="M13" s="49"/>
      <c r="N13" s="49"/>
      <c r="O13" s="49"/>
      <c r="P13" s="43"/>
      <c r="Q13" s="43"/>
      <c r="R13" s="43"/>
      <c r="S13" s="43"/>
      <c r="T13" s="43"/>
      <c r="U13" s="43"/>
      <c r="V13" s="43"/>
      <c r="W13" s="43"/>
      <c r="X13" s="44"/>
    </row>
    <row r="14" spans="1:24" ht="192.75" customHeight="1" x14ac:dyDescent="0.15">
      <c r="A14" s="2"/>
      <c r="B14" s="45" t="s">
        <v>23</v>
      </c>
      <c r="C14" s="387" t="s">
        <v>279</v>
      </c>
      <c r="D14" s="388"/>
      <c r="E14" s="388"/>
      <c r="F14" s="388"/>
      <c r="G14" s="388"/>
      <c r="H14" s="388"/>
      <c r="I14" s="388"/>
      <c r="J14" s="388"/>
      <c r="K14" s="388"/>
      <c r="L14" s="388"/>
      <c r="M14" s="388"/>
      <c r="N14" s="388"/>
      <c r="O14" s="388"/>
      <c r="P14" s="388"/>
      <c r="Q14" s="388"/>
      <c r="R14" s="388"/>
      <c r="S14" s="388"/>
      <c r="T14" s="388"/>
      <c r="U14" s="388"/>
      <c r="V14" s="388"/>
      <c r="W14" s="388"/>
      <c r="X14" s="389"/>
    </row>
    <row r="15" spans="1:24" ht="33.950000000000003" customHeight="1" thickBot="1" x14ac:dyDescent="0.2">
      <c r="A15" s="2"/>
      <c r="B15" s="50" t="s">
        <v>22</v>
      </c>
      <c r="C15" s="399" t="s">
        <v>271</v>
      </c>
      <c r="D15" s="400"/>
      <c r="E15" s="400"/>
      <c r="F15" s="400"/>
      <c r="G15" s="400"/>
      <c r="H15" s="400"/>
      <c r="I15" s="400"/>
      <c r="J15" s="400"/>
      <c r="K15" s="400"/>
      <c r="L15" s="400"/>
      <c r="M15" s="400"/>
      <c r="N15" s="400"/>
      <c r="O15" s="400"/>
      <c r="P15" s="400"/>
      <c r="Q15" s="400"/>
      <c r="R15" s="400"/>
      <c r="S15" s="400"/>
      <c r="T15" s="400"/>
      <c r="U15" s="400"/>
      <c r="V15" s="400"/>
      <c r="W15" s="400"/>
      <c r="X15" s="401"/>
    </row>
    <row r="16" spans="1:24" x14ac:dyDescent="0.15">
      <c r="B16" s="51" t="s">
        <v>44</v>
      </c>
      <c r="C16" s="52"/>
      <c r="D16" s="52"/>
      <c r="E16" s="52"/>
      <c r="F16" s="52"/>
      <c r="G16" s="52"/>
      <c r="H16" s="52"/>
      <c r="I16" s="52"/>
      <c r="J16" s="52"/>
      <c r="K16" s="52"/>
    </row>
    <row r="17" spans="1:24" ht="28.5" customHeight="1" x14ac:dyDescent="0.15">
      <c r="A17" s="2"/>
      <c r="B17" s="402" t="s">
        <v>61</v>
      </c>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14.25" customHeight="1" x14ac:dyDescent="0.15">
      <c r="A18" s="2"/>
      <c r="B18" s="379" t="s">
        <v>130</v>
      </c>
      <c r="C18" s="379"/>
      <c r="D18" s="379"/>
      <c r="E18" s="379"/>
      <c r="F18" s="379"/>
      <c r="G18" s="379"/>
      <c r="H18" s="379"/>
      <c r="I18" s="379"/>
      <c r="J18" s="379"/>
      <c r="K18" s="379"/>
      <c r="L18" s="379"/>
      <c r="M18" s="379"/>
      <c r="N18" s="379"/>
      <c r="O18" s="379"/>
      <c r="P18" s="379"/>
      <c r="Q18" s="379"/>
      <c r="R18" s="379"/>
      <c r="S18" s="379"/>
      <c r="T18" s="379"/>
      <c r="U18" s="379"/>
      <c r="V18" s="379"/>
      <c r="W18" s="379"/>
    </row>
  </sheetData>
  <mergeCells count="23">
    <mergeCell ref="C15:X15"/>
    <mergeCell ref="B17:X17"/>
    <mergeCell ref="B18:W18"/>
    <mergeCell ref="C7:X7"/>
    <mergeCell ref="C8:X8"/>
    <mergeCell ref="M9:P9"/>
    <mergeCell ref="C10:X10"/>
    <mergeCell ref="C12:X12"/>
    <mergeCell ref="C14:X14"/>
    <mergeCell ref="C6:P6"/>
    <mergeCell ref="Q6:R6"/>
    <mergeCell ref="S6:X6"/>
    <mergeCell ref="D2:E2"/>
    <mergeCell ref="F2:G2"/>
    <mergeCell ref="H2:L2"/>
    <mergeCell ref="M2:N2"/>
    <mergeCell ref="O2:Q2"/>
    <mergeCell ref="R2:S2"/>
    <mergeCell ref="T2:V2"/>
    <mergeCell ref="W2:X2"/>
    <mergeCell ref="B4:X4"/>
    <mergeCell ref="C5:N5"/>
    <mergeCell ref="O5:R5"/>
  </mergeCells>
  <phoneticPr fontId="3"/>
  <pageMargins left="0.59055118110236227" right="0.23622047244094491" top="0.51181102362204722" bottom="0.43307086614173229" header="0.31496062992125984" footer="0.31496062992125984"/>
  <pageSetup paperSize="9" scale="92" orientation="portrait" horizontalDpi="4294967294"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BC07A6C483DDF49AE17A1F650A4A158" ma:contentTypeVersion="" ma:contentTypeDescription="新しいドキュメントを作成します。" ma:contentTypeScope="" ma:versionID="33bdb8edd8f491c3d9f2f475e35843ca">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D1AE4D-51A9-4EDE-8121-3F3F4CCB4978}">
  <ds:schemaRefs>
    <ds:schemaRef ds:uri="http://schemas.microsoft.com/sharepoint/v3/contenttype/forms"/>
  </ds:schemaRefs>
</ds:datastoreItem>
</file>

<file path=customXml/itemProps2.xml><?xml version="1.0" encoding="utf-8"?>
<ds:datastoreItem xmlns:ds="http://schemas.openxmlformats.org/officeDocument/2006/customXml" ds:itemID="{E71CA799-0212-4104-A237-7827FFF46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F32AAAE-7F31-46D0-B965-C4E9C05009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①総括表</vt:lpstr>
      <vt:lpstr>②戦略枠</vt:lpstr>
      <vt:lpstr>③従来枠</vt:lpstr>
      <vt:lpstr>④追加配分</vt:lpstr>
      <vt:lpstr>⑤調整方法</vt:lpstr>
      <vt:lpstr>⑥追加配分算定</vt:lpstr>
      <vt:lpstr>⑦チェックリスト</vt:lpstr>
      <vt:lpstr>別紙３（個票）麦大豆</vt:lpstr>
      <vt:lpstr>別紙３（個票）加工米</vt:lpstr>
      <vt:lpstr>別紙３（個票）野菜</vt:lpstr>
      <vt:lpstr>別紙３（個票）野菜担い手</vt:lpstr>
      <vt:lpstr>別紙３（個票）地力</vt:lpstr>
      <vt:lpstr>別紙３（個票）そば</vt:lpstr>
      <vt:lpstr>別紙３（個票）耕畜</vt:lpstr>
      <vt:lpstr>①総括表!Print_Area</vt:lpstr>
      <vt:lpstr>②戦略枠!Print_Area</vt:lpstr>
      <vt:lpstr>③従来枠!Print_Area</vt:lpstr>
      <vt:lpstr>④追加配分!Print_Area</vt:lpstr>
      <vt:lpstr>⑤調整方法!Print_Area</vt:lpstr>
      <vt:lpstr>⑥追加配分算定!Print_Area</vt:lpstr>
      <vt:lpstr>⑦チェックリスト!Print_Area</vt:lpstr>
      <vt:lpstr>'別紙３（個票）そば'!Print_Area</vt:lpstr>
      <vt:lpstr>'別紙３（個票）加工米'!Print_Area</vt:lpstr>
      <vt:lpstr>'別紙３（個票）耕畜'!Print_Area</vt:lpstr>
      <vt:lpstr>'別紙３（個票）地力'!Print_Area</vt:lpstr>
      <vt:lpstr>'別紙３（個票）麦大豆'!Print_Area</vt:lpstr>
      <vt:lpstr>'別紙３（個票）野菜'!Print_Area</vt:lpstr>
      <vt:lpstr>'別紙３（個票）野菜担い手'!Print_Area</vt:lpstr>
      <vt:lpstr>⑦チェックリスト!Print_Titles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間所＿拓也</cp:lastModifiedBy>
  <cp:lastPrinted>2017-06-20T04:53:33Z</cp:lastPrinted>
  <dcterms:modified xsi:type="dcterms:W3CDTF">2017-07-13T02:45:10Z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0x010100CBC07A6C483DDF49AE17A1F650A4A158</vt:lpwstr>
  </property>
</Properties>
</file>