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0.156\経済課\60★水道係共有★\①簡易水道事業\40_公営企業に係る経営比較分析表\R06.01【照会　129〆切（電気事業のみ22〆切）】公営企業に係る経営比較分析表（令和４年度決算）の分析等について\"/>
    </mc:Choice>
  </mc:AlternateContent>
  <workbookProtection workbookAlgorithmName="SHA-512" workbookHashValue="ACPNeIl2P/v6nI5kob7BemYKaK4B6+YRBney8+OfSbc6sEpREsgrfty8jVzArWXayg2EZzj9D9vYhSs6nEaEXA==" workbookSaltValue="AZFHlZIrTaotX7G5X1IYBA==" workbookSpinCount="100000" lockStructure="1"/>
  <bookViews>
    <workbookView xWindow="0" yWindow="0" windowWidth="19650" windowHeight="942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<sst xmlns="http://schemas.openxmlformats.org/spreadsheetml/2006/main" count="233" uniqueCount="118">
  <si>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</si>
  <si>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</si>
  <si>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</si>
  <si>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</si>
  <si>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</si>
  <si>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</si>
  <si>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</si>
  <si>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</si>
  <si>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</si>
  <si>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</si>
  <si>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</si>
  <si>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</si>
  <si>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</si>
  <si>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</si>
  <si>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</si>
  <si>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</si>
  <si>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</si>
  <si>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</si>
  <si>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</si>
  <si>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</si>
  <si>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</si>
  <si>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</si>
  <si>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</si>
  <si>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</si>
  <si>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</si>
  <si>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</si>
  <si>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</si>
  <si>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</si>
  <si>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</si>
  <si>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</si>
  <si>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</si>
  <si>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</si>
  <si>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</si>
  <si>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</si>
  <si>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</si>
  <si>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</si>
  <si>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</si>
  <si>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</si>
  <si>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</si>
  <si>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</si>
  <si>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</si>
  <si>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</si>
  <si>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</si>
  <si>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</si>
  <si>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</si>
  <si>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</si>
  <si>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</si>
  <si>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</si>
  <si>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</si>
  <si>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</si>
  <si>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</si>
  <si>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</si>
  <si>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</si>
  <si>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</si>
  <si>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</si>
  <si>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</si>
  <si>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</si>
  <si>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</si>
  <si>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</si>
  <si>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</si>
  <si>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</si>
  <si>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</si>
  <si>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</si>
  <si>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</si>
  <si>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</si>
  <si>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</si>
  <si>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</si>
  <si>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</si>
  <si>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</si>
  <si>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</si>
  <si>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</si>
  <si>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</si>
  <si>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</si>
  <si>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</si>
  <si>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</si>
  <si>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</si>
  <si>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</si>
  <si>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</si>
  <si>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</si>
  <si>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</si>
  <si>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</si>
  <si>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</si>
  <si>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</si>
  <si>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</si>
  <si>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</si>
  <si>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</si>
  <si>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</si>
  <si>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</si>
  <si>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</si>
  <si>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</si>
  <si>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</si>
  <si>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</si>
  <si>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</si>
  <si>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</si>
  <si>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</si>
  <si>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</si>
  <si>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</si>
  <si>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</si>
  <si>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</si>
  <si>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</si>
  <si>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</si>
  <si>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</si>
  <si>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</si>
  <si>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</si>
  <si>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</si>
  <si>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</si>
  <si>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</si>
  <si>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</si>
  <si>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</si>
  <si>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</si>
  <si>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</si>
  <si>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</si>
  <si>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</si>
  <si>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</si>
  <si>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</si>
  <si>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平成２４年度から管路の更新を行っており、浄水施設も平成２９年度から平成３０年度で一部更新を行っている。
　今後も耐用年数を超えた機械設備や管路について、緊急性・重要度に応じた更新を行う必要があり、適宜、修繕等で延命化と平準化を図りながら更新計画を検討する。
　</t>
    <rPh sb="86" eb="87">
      <t>オウ</t>
    </rPh>
    <rPh sb="92" eb="93">
      <t>オコナ</t>
    </rPh>
    <phoneticPr fontId="4"/>
  </si>
  <si>
    <t xml:space="preserve">
　現在は、起債償還等により厳しい経営状況となっているが、令和６年頃から多くの償還が終了するため、経営状況も改善する見込みである。
　しかし、経年劣化による修繕費も年々増加傾向にあり収入増加も見込めない中、施設の延命と更新の平準化が必要であり、資産管理と更新計画の策定が不可欠である。このことから、アセットマネジメント計画と更新計画の策定を令和５年度～令和６年度の２カ年で策定する予定である。
　また、公営企業が住民サービスを安定的に提供し、中長期的な収支見通しに基づく経営基盤の強化等を図るため、公営企業会計の適用を計画し、移行費用の削減とノウハウの共有など事務の効率化と負担軽減を図るため、天塩町と共同で取り組みを実施する。</t>
    <rPh sb="159" eb="161">
      <t>ケイカク</t>
    </rPh>
    <rPh sb="162" eb="166">
      <t>コウシンケイカク</t>
    </rPh>
    <rPh sb="170" eb="172">
      <t>レイワ</t>
    </rPh>
    <rPh sb="173" eb="174">
      <t>ネン</t>
    </rPh>
    <rPh sb="174" eb="175">
      <t>ド</t>
    </rPh>
    <rPh sb="176" eb="178">
      <t>レイワ</t>
    </rPh>
    <rPh sb="179" eb="180">
      <t>ネン</t>
    </rPh>
    <rPh sb="180" eb="181">
      <t>ド</t>
    </rPh>
    <rPh sb="184" eb="185">
      <t>ネン</t>
    </rPh>
    <rPh sb="263" eb="265">
      <t>イコウ</t>
    </rPh>
    <rPh sb="292" eb="293">
      <t>ハカ</t>
    </rPh>
    <rPh sb="297" eb="300">
      <t>テシオチョウ</t>
    </rPh>
    <rPh sb="301" eb="303">
      <t>キョウドウ</t>
    </rPh>
    <rPh sb="304" eb="305">
      <t>ト</t>
    </rPh>
    <rPh sb="306" eb="307">
      <t>ク</t>
    </rPh>
    <rPh sb="309" eb="311">
      <t>ジッシ</t>
    </rPh>
    <phoneticPr fontId="4"/>
  </si>
  <si>
    <t xml:space="preserve">
　当事業は平成４年から水道施設全体の更新及び統合を進め合理化と水道経営の一元化を図ってきた。その際、借り入れを行った多額の償還金が経営悪化の要因となっており、水需要も高齢化と人口の減少に伴い継続的に減量するものと推測され、料金収入の増加は見込めない状況である。
　令和２年度に料金の改定を行ったが、収益的収支比率は類似団体と比べ依然低く、今後も経営の改善が必要である。
　給水人口の減少に伴い有収水量が減少しているにも関わらず委託費等の高騰により総費用が増加し、給水原価は5ヵ年続けて増加している。料金回収率は給水原価の増加により低下している。
　漏水事故等に早期に対応し、随時、配水管の一部更新を行っているが、有収率は年々減少しており更新計画の策定が必要となっている。
　また、コロナウイルス等支援事業により水道基本料金の軽減を行っているため、料金回収率の低下及びし給水原価の増加に起因していると考えている。
　</t>
    <rPh sb="133" eb="135">
      <t>レイワ</t>
    </rPh>
    <rPh sb="136" eb="138">
      <t>ネンド</t>
    </rPh>
    <rPh sb="139" eb="141">
      <t>リョウキン</t>
    </rPh>
    <rPh sb="142" eb="144">
      <t>カイテイ</t>
    </rPh>
    <rPh sb="145" eb="146">
      <t>オコナ</t>
    </rPh>
    <rPh sb="150" eb="155">
      <t>シュウエキテキシュウシ</t>
    </rPh>
    <rPh sb="155" eb="157">
      <t>ヒリツ</t>
    </rPh>
    <rPh sb="158" eb="162">
      <t>ルイジダンタイ</t>
    </rPh>
    <rPh sb="163" eb="164">
      <t>クラ</t>
    </rPh>
    <rPh sb="165" eb="168">
      <t>イゼンヒク</t>
    </rPh>
    <rPh sb="187" eb="191">
      <t>キュウスイジンコウ</t>
    </rPh>
    <rPh sb="192" eb="194">
      <t>ゲンショウ</t>
    </rPh>
    <rPh sb="195" eb="196">
      <t>トモナ</t>
    </rPh>
    <rPh sb="232" eb="236">
      <t>キュウスイゲンカ</t>
    </rPh>
    <rPh sb="239" eb="240">
      <t>ネン</t>
    </rPh>
    <rPh sb="240" eb="241">
      <t>ツヅ</t>
    </rPh>
    <rPh sb="243" eb="245">
      <t>ゾウカ</t>
    </rPh>
    <rPh sb="250" eb="255">
      <t>リョウキンカイシュウリツ</t>
    </rPh>
    <rPh sb="256" eb="260">
      <t>キュウスイゲンカ</t>
    </rPh>
    <rPh sb="261" eb="263">
      <t>ゾウカ</t>
    </rPh>
    <rPh sb="266" eb="268">
      <t>テイカ</t>
    </rPh>
    <rPh sb="275" eb="280">
      <t>ロウスイジコトウ</t>
    </rPh>
    <rPh sb="281" eb="283">
      <t>ソウキ</t>
    </rPh>
    <rPh sb="284" eb="286">
      <t>タイオウ</t>
    </rPh>
    <rPh sb="288" eb="290">
      <t>ズイジ</t>
    </rPh>
    <rPh sb="291" eb="294">
      <t>ハイスイカン</t>
    </rPh>
    <rPh sb="295" eb="297">
      <t>イチブ</t>
    </rPh>
    <rPh sb="297" eb="299">
      <t>コウシン</t>
    </rPh>
    <rPh sb="300" eb="301">
      <t>オコナ</t>
    </rPh>
    <rPh sb="307" eb="310">
      <t>ユウシュウリツ</t>
    </rPh>
    <rPh sb="311" eb="313">
      <t>ネンネン</t>
    </rPh>
    <rPh sb="313" eb="315">
      <t>ゲンショウ</t>
    </rPh>
    <rPh sb="319" eb="323">
      <t>コウシンケイカク</t>
    </rPh>
    <rPh sb="324" eb="326">
      <t>サクテイ</t>
    </rPh>
    <rPh sb="327" eb="329">
      <t>ヒツヨウ</t>
    </rPh>
    <rPh sb="348" eb="349">
      <t>トウ</t>
    </rPh>
    <rPh sb="349" eb="353">
      <t>シエンジギョウ</t>
    </rPh>
    <rPh sb="356" eb="358">
      <t>スイドウ</t>
    </rPh>
    <rPh sb="358" eb="362">
      <t>キホンリョウキン</t>
    </rPh>
    <rPh sb="363" eb="365">
      <t>ケイゲン</t>
    </rPh>
    <rPh sb="366" eb="367">
      <t>オコナ</t>
    </rPh>
    <rPh sb="374" eb="379">
      <t>リョウキンカイシュウリツ</t>
    </rPh>
    <rPh sb="380" eb="382">
      <t>テイカ</t>
    </rPh>
    <rPh sb="382" eb="383">
      <t>オヨ</t>
    </rPh>
    <rPh sb="385" eb="389">
      <t>キュウスイゲンカ</t>
    </rPh>
    <rPh sb="390" eb="392">
      <t>ゾウカ</t>
    </rPh>
    <rPh sb="393" eb="395">
      <t>キイン</t>
    </rPh>
    <rPh sb="400" eb="40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</si>
</sst>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0.09</c:v>
                </c:pt>
                <c:pt idx="1">
                  <c:v>0.14000000000000001</c:v>
                </c:pt>
                <c:pt idx="2">
                  <c:v>0.32</c:v>
                </c:pt>
                <c:pt idx="3">
                  <c:v>0.36</c:v>
                </c:pt>
                <c:pt idx="4">
                  <c:v>0.38</c:v>
                </c:pt>
              </c:numCache>
            </c:numRef>
          </c:val>
          <c:extLst xmlns:c16r2="http://schemas.microsoft.com/office/drawing/2015/06/chart">
            <c:ext xmlns:c16="http://schemas.microsoft.com/office/drawing/2014/chart" uri="{C3380CC4-5D6E-409C-BE32-E72D297353CC}">
              <c16:uniqueId val="{00000000-A763-4E39-884A-787D7123B2B3}"/>
            </c:ext>
          </c:extLst>
        </c:ser>
        <c:dLbls>
          <c:showLegendKey val="0"/>
          <c:showVal val="0"/>
          <c:showCatName val="0"/>
          <c:showSerName val="0"/>
          <c:showPercent val="0"/>
          <c:showBubbleSize val="0"/>
        </c:dLbls>
        <c:gapWidth val="150"/>
        <c:axId val="461260928"/>
        <c:axId val="46126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xmlns:c16r2="http://schemas.microsoft.com/office/drawing/2015/06/chart">
            <c:ext xmlns:c16="http://schemas.microsoft.com/office/drawing/2014/chart" uri="{C3380CC4-5D6E-409C-BE32-E72D297353CC}">
              <c16:uniqueId val="{00000001-A763-4E39-884A-787D7123B2B3}"/>
            </c:ext>
          </c:extLst>
        </c:ser>
        <c:dLbls>
          <c:showLegendKey val="0"/>
          <c:showVal val="0"/>
          <c:showCatName val="0"/>
          <c:showSerName val="0"/>
          <c:showPercent val="0"/>
          <c:showBubbleSize val="0"/>
        </c:dLbls>
        <c:marker val="1"/>
        <c:smooth val="0"/>
        <c:axId val="461260928"/>
        <c:axId val="461261320"/>
      </c:lineChart>
      <c:dateAx>
        <c:axId val="461260928"/>
        <c:scaling>
          <c:orientation val="minMax"/>
        </c:scaling>
        <c:delete val="1"/>
        <c:axPos val="b"/>
        <c:numFmt formatCode="&quot;H&quot;yy" sourceLinked="1"/>
        <c:majorTickMark val="none"/>
        <c:minorTickMark val="none"/>
        <c:tickLblPos val="none"/>
        <c:crossAx val="461261320"/>
        <c:crosses val="autoZero"/>
        <c:auto val="1"/>
        <c:lblOffset val="100"/>
        <c:baseTimeUnit val="years"/>
      </c:dateAx>
      <c:valAx>
        <c:axId val="46126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2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52.7</c:v>
                </c:pt>
                <c:pt idx="1">
                  <c:v>53.61</c:v>
                </c:pt>
                <c:pt idx="2">
                  <c:v>56.67</c:v>
                </c:pt>
                <c:pt idx="3">
                  <c:v>53.69</c:v>
                </c:pt>
                <c:pt idx="4">
                  <c:v>53.93</c:v>
                </c:pt>
              </c:numCache>
            </c:numRef>
          </c:val>
          <c:extLst xmlns:c16r2="http://schemas.microsoft.com/office/drawing/2015/06/chart">
            <c:ext xmlns:c16="http://schemas.microsoft.com/office/drawing/2014/chart" uri="{C3380CC4-5D6E-409C-BE32-E72D297353CC}">
              <c16:uniqueId val="{00000000-9928-4D81-A87C-640990A3E1E7}"/>
            </c:ext>
          </c:extLst>
        </c:ser>
        <c:dLbls>
          <c:showLegendKey val="0"/>
          <c:showVal val="0"/>
          <c:showCatName val="0"/>
          <c:showSerName val="0"/>
          <c:showPercent val="0"/>
          <c:showBubbleSize val="0"/>
        </c:dLbls>
        <c:gapWidth val="150"/>
        <c:axId val="602108744"/>
        <c:axId val="60210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xmlns:c16r2="http://schemas.microsoft.com/office/drawing/2015/06/chart">
            <c:ext xmlns:c16="http://schemas.microsoft.com/office/drawing/2014/chart" uri="{C3380CC4-5D6E-409C-BE32-E72D297353CC}">
              <c16:uniqueId val="{00000001-9928-4D81-A87C-640990A3E1E7}"/>
            </c:ext>
          </c:extLst>
        </c:ser>
        <c:dLbls>
          <c:showLegendKey val="0"/>
          <c:showVal val="0"/>
          <c:showCatName val="0"/>
          <c:showSerName val="0"/>
          <c:showPercent val="0"/>
          <c:showBubbleSize val="0"/>
        </c:dLbls>
        <c:marker val="1"/>
        <c:smooth val="0"/>
        <c:axId val="602108744"/>
        <c:axId val="602109920"/>
      </c:lineChart>
      <c:dateAx>
        <c:axId val="602108744"/>
        <c:scaling>
          <c:orientation val="minMax"/>
        </c:scaling>
        <c:delete val="1"/>
        <c:axPos val="b"/>
        <c:numFmt formatCode="&quot;H&quot;yy" sourceLinked="1"/>
        <c:majorTickMark val="none"/>
        <c:minorTickMark val="none"/>
        <c:tickLblPos val="none"/>
        <c:crossAx val="602109920"/>
        <c:crosses val="autoZero"/>
        <c:auto val="1"/>
        <c:lblOffset val="100"/>
        <c:baseTimeUnit val="years"/>
      </c:dateAx>
      <c:valAx>
        <c:axId val="6021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10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c:v>
                </c:pt>
                <c:pt idx="1">
                  <c:v>73.92</c:v>
                </c:pt>
                <c:pt idx="2">
                  <c:v>69.010000000000005</c:v>
                </c:pt>
                <c:pt idx="3">
                  <c:v>65.89</c:v>
                </c:pt>
                <c:pt idx="4">
                  <c:v>64.489999999999995</c:v>
                </c:pt>
              </c:numCache>
            </c:numRef>
          </c:val>
          <c:extLst xmlns:c16r2="http://schemas.microsoft.com/office/drawing/2015/06/chart">
            <c:ext xmlns:c16="http://schemas.microsoft.com/office/drawing/2014/chart" uri="{C3380CC4-5D6E-409C-BE32-E72D297353CC}">
              <c16:uniqueId val="{00000000-E582-438F-AB32-1F98DAB941A2}"/>
            </c:ext>
          </c:extLst>
        </c:ser>
        <c:dLbls>
          <c:showLegendKey val="0"/>
          <c:showVal val="0"/>
          <c:showCatName val="0"/>
          <c:showSerName val="0"/>
          <c:showPercent val="0"/>
          <c:showBubbleSize val="0"/>
        </c:dLbls>
        <c:gapWidth val="150"/>
        <c:axId val="602113056"/>
        <c:axId val="60211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xmlns:c16r2="http://schemas.microsoft.com/office/drawing/2015/06/chart">
            <c:ext xmlns:c16="http://schemas.microsoft.com/office/drawing/2014/chart" uri="{C3380CC4-5D6E-409C-BE32-E72D297353CC}">
              <c16:uniqueId val="{00000001-E582-438F-AB32-1F98DAB941A2}"/>
            </c:ext>
          </c:extLst>
        </c:ser>
        <c:dLbls>
          <c:showLegendKey val="0"/>
          <c:showVal val="0"/>
          <c:showCatName val="0"/>
          <c:showSerName val="0"/>
          <c:showPercent val="0"/>
          <c:showBubbleSize val="0"/>
        </c:dLbls>
        <c:marker val="1"/>
        <c:smooth val="0"/>
        <c:axId val="602113056"/>
        <c:axId val="602113448"/>
      </c:lineChart>
      <c:dateAx>
        <c:axId val="602113056"/>
        <c:scaling>
          <c:orientation val="minMax"/>
        </c:scaling>
        <c:delete val="1"/>
        <c:axPos val="b"/>
        <c:numFmt formatCode="&quot;H&quot;yy" sourceLinked="1"/>
        <c:majorTickMark val="none"/>
        <c:minorTickMark val="none"/>
        <c:tickLblPos val="none"/>
        <c:crossAx val="602113448"/>
        <c:crosses val="autoZero"/>
        <c:auto val="1"/>
        <c:lblOffset val="100"/>
        <c:baseTimeUnit val="years"/>
      </c:dateAx>
      <c:valAx>
        <c:axId val="60211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1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69.599999999999994</c:v>
                </c:pt>
                <c:pt idx="1">
                  <c:v>66.78</c:v>
                </c:pt>
                <c:pt idx="2">
                  <c:v>67.650000000000006</c:v>
                </c:pt>
                <c:pt idx="3">
                  <c:v>64.61</c:v>
                </c:pt>
                <c:pt idx="4">
                  <c:v>61.38</c:v>
                </c:pt>
              </c:numCache>
            </c:numRef>
          </c:val>
          <c:extLst xmlns:c16r2="http://schemas.microsoft.com/office/drawing/2015/06/chart">
            <c:ext xmlns:c16="http://schemas.microsoft.com/office/drawing/2014/chart" uri="{C3380CC4-5D6E-409C-BE32-E72D297353CC}">
              <c16:uniqueId val="{00000000-2616-49D9-842B-E1229488FC44}"/>
            </c:ext>
          </c:extLst>
        </c:ser>
        <c:dLbls>
          <c:showLegendKey val="0"/>
          <c:showVal val="0"/>
          <c:showCatName val="0"/>
          <c:showSerName val="0"/>
          <c:showPercent val="0"/>
          <c:showBubbleSize val="0"/>
        </c:dLbls>
        <c:gapWidth val="150"/>
        <c:axId val="461262496"/>
        <c:axId val="46126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xmlns:c16r2="http://schemas.microsoft.com/office/drawing/2015/06/chart">
            <c:ext xmlns:c16="http://schemas.microsoft.com/office/drawing/2014/chart" uri="{C3380CC4-5D6E-409C-BE32-E72D297353CC}">
              <c16:uniqueId val="{00000001-2616-49D9-842B-E1229488FC44}"/>
            </c:ext>
          </c:extLst>
        </c:ser>
        <c:dLbls>
          <c:showLegendKey val="0"/>
          <c:showVal val="0"/>
          <c:showCatName val="0"/>
          <c:showSerName val="0"/>
          <c:showPercent val="0"/>
          <c:showBubbleSize val="0"/>
        </c:dLbls>
        <c:marker val="1"/>
        <c:smooth val="0"/>
        <c:axId val="461262496"/>
        <c:axId val="461263280"/>
      </c:lineChart>
      <c:dateAx>
        <c:axId val="461262496"/>
        <c:scaling>
          <c:orientation val="minMax"/>
        </c:scaling>
        <c:delete val="1"/>
        <c:axPos val="b"/>
        <c:numFmt formatCode="&quot;H&quot;yy" sourceLinked="1"/>
        <c:majorTickMark val="none"/>
        <c:minorTickMark val="none"/>
        <c:tickLblPos val="none"/>
        <c:crossAx val="461263280"/>
        <c:crosses val="autoZero"/>
        <c:auto val="1"/>
        <c:lblOffset val="100"/>
        <c:baseTimeUnit val="years"/>
      </c:dateAx>
      <c:valAx>
        <c:axId val="46126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2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6E-4A7A-9DD3-061162F84CD2}"/>
            </c:ext>
          </c:extLst>
        </c:ser>
        <c:dLbls>
          <c:showLegendKey val="0"/>
          <c:showVal val="0"/>
          <c:showCatName val="0"/>
          <c:showSerName val="0"/>
          <c:showPercent val="0"/>
          <c:showBubbleSize val="0"/>
        </c:dLbls>
        <c:gapWidth val="150"/>
        <c:axId val="461265240"/>
        <c:axId val="45851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6E-4A7A-9DD3-061162F84CD2}"/>
            </c:ext>
          </c:extLst>
        </c:ser>
        <c:dLbls>
          <c:showLegendKey val="0"/>
          <c:showVal val="0"/>
          <c:showCatName val="0"/>
          <c:showSerName val="0"/>
          <c:showPercent val="0"/>
          <c:showBubbleSize val="0"/>
        </c:dLbls>
        <c:marker val="1"/>
        <c:smooth val="0"/>
        <c:axId val="461265240"/>
        <c:axId val="458513776"/>
      </c:lineChart>
      <c:dateAx>
        <c:axId val="461265240"/>
        <c:scaling>
          <c:orientation val="minMax"/>
        </c:scaling>
        <c:delete val="1"/>
        <c:axPos val="b"/>
        <c:numFmt formatCode="&quot;H&quot;yy" sourceLinked="1"/>
        <c:majorTickMark val="none"/>
        <c:minorTickMark val="none"/>
        <c:tickLblPos val="none"/>
        <c:crossAx val="458513776"/>
        <c:crosses val="autoZero"/>
        <c:auto val="1"/>
        <c:lblOffset val="100"/>
        <c:baseTimeUnit val="years"/>
      </c:dateAx>
      <c:valAx>
        <c:axId val="45851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26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AE-4A40-A634-FEF855CF33D7}"/>
            </c:ext>
          </c:extLst>
        </c:ser>
        <c:dLbls>
          <c:showLegendKey val="0"/>
          <c:showVal val="0"/>
          <c:showCatName val="0"/>
          <c:showSerName val="0"/>
          <c:showPercent val="0"/>
          <c:showBubbleSize val="0"/>
        </c:dLbls>
        <c:gapWidth val="150"/>
        <c:axId val="458514560"/>
        <c:axId val="45851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AE-4A40-A634-FEF855CF33D7}"/>
            </c:ext>
          </c:extLst>
        </c:ser>
        <c:dLbls>
          <c:showLegendKey val="0"/>
          <c:showVal val="0"/>
          <c:showCatName val="0"/>
          <c:showSerName val="0"/>
          <c:showPercent val="0"/>
          <c:showBubbleSize val="0"/>
        </c:dLbls>
        <c:marker val="1"/>
        <c:smooth val="0"/>
        <c:axId val="458514560"/>
        <c:axId val="458517304"/>
      </c:lineChart>
      <c:dateAx>
        <c:axId val="458514560"/>
        <c:scaling>
          <c:orientation val="minMax"/>
        </c:scaling>
        <c:delete val="1"/>
        <c:axPos val="b"/>
        <c:numFmt formatCode="&quot;H&quot;yy" sourceLinked="1"/>
        <c:majorTickMark val="none"/>
        <c:minorTickMark val="none"/>
        <c:tickLblPos val="none"/>
        <c:crossAx val="458517304"/>
        <c:crosses val="autoZero"/>
        <c:auto val="1"/>
        <c:lblOffset val="100"/>
        <c:baseTimeUnit val="years"/>
      </c:dateAx>
      <c:valAx>
        <c:axId val="45851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5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1B-4796-9313-12B7335A7136}"/>
            </c:ext>
          </c:extLst>
        </c:ser>
        <c:dLbls>
          <c:showLegendKey val="0"/>
          <c:showVal val="0"/>
          <c:showCatName val="0"/>
          <c:showSerName val="0"/>
          <c:showPercent val="0"/>
          <c:showBubbleSize val="0"/>
        </c:dLbls>
        <c:gapWidth val="150"/>
        <c:axId val="460292704"/>
        <c:axId val="46029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1B-4796-9313-12B7335A7136}"/>
            </c:ext>
          </c:extLst>
        </c:ser>
        <c:dLbls>
          <c:showLegendKey val="0"/>
          <c:showVal val="0"/>
          <c:showCatName val="0"/>
          <c:showSerName val="0"/>
          <c:showPercent val="0"/>
          <c:showBubbleSize val="0"/>
        </c:dLbls>
        <c:marker val="1"/>
        <c:smooth val="0"/>
        <c:axId val="460292704"/>
        <c:axId val="460294664"/>
      </c:lineChart>
      <c:dateAx>
        <c:axId val="460292704"/>
        <c:scaling>
          <c:orientation val="minMax"/>
        </c:scaling>
        <c:delete val="1"/>
        <c:axPos val="b"/>
        <c:numFmt formatCode="&quot;H&quot;yy" sourceLinked="1"/>
        <c:majorTickMark val="none"/>
        <c:minorTickMark val="none"/>
        <c:tickLblPos val="none"/>
        <c:crossAx val="460294664"/>
        <c:crosses val="autoZero"/>
        <c:auto val="1"/>
        <c:lblOffset val="100"/>
        <c:baseTimeUnit val="years"/>
      </c:dateAx>
      <c:valAx>
        <c:axId val="46029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2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1D-4717-A188-B9B79346E90D}"/>
            </c:ext>
          </c:extLst>
        </c:ser>
        <c:dLbls>
          <c:showLegendKey val="0"/>
          <c:showVal val="0"/>
          <c:showCatName val="0"/>
          <c:showSerName val="0"/>
          <c:showPercent val="0"/>
          <c:showBubbleSize val="0"/>
        </c:dLbls>
        <c:gapWidth val="150"/>
        <c:axId val="458516128"/>
        <c:axId val="45851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1D-4717-A188-B9B79346E90D}"/>
            </c:ext>
          </c:extLst>
        </c:ser>
        <c:dLbls>
          <c:showLegendKey val="0"/>
          <c:showVal val="0"/>
          <c:showCatName val="0"/>
          <c:showSerName val="0"/>
          <c:showPercent val="0"/>
          <c:showBubbleSize val="0"/>
        </c:dLbls>
        <c:marker val="1"/>
        <c:smooth val="0"/>
        <c:axId val="458516128"/>
        <c:axId val="458516520"/>
      </c:lineChart>
      <c:dateAx>
        <c:axId val="458516128"/>
        <c:scaling>
          <c:orientation val="minMax"/>
        </c:scaling>
        <c:delete val="1"/>
        <c:axPos val="b"/>
        <c:numFmt formatCode="&quot;H&quot;yy" sourceLinked="1"/>
        <c:majorTickMark val="none"/>
        <c:minorTickMark val="none"/>
        <c:tickLblPos val="none"/>
        <c:crossAx val="458516520"/>
        <c:crosses val="autoZero"/>
        <c:auto val="1"/>
        <c:lblOffset val="100"/>
        <c:baseTimeUnit val="years"/>
      </c:dateAx>
      <c:valAx>
        <c:axId val="45851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5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911.61</c:v>
                </c:pt>
                <c:pt idx="1">
                  <c:v>847.43</c:v>
                </c:pt>
                <c:pt idx="2">
                  <c:v>906.64</c:v>
                </c:pt>
                <c:pt idx="3">
                  <c:v>1169.1600000000001</c:v>
                </c:pt>
                <c:pt idx="4">
                  <c:v>1062.17</c:v>
                </c:pt>
              </c:numCache>
            </c:numRef>
          </c:val>
          <c:extLst xmlns:c16r2="http://schemas.microsoft.com/office/drawing/2015/06/chart">
            <c:ext xmlns:c16="http://schemas.microsoft.com/office/drawing/2014/chart" uri="{C3380CC4-5D6E-409C-BE32-E72D297353CC}">
              <c16:uniqueId val="{00000000-A434-4D75-A388-09CEE73A3EF6}"/>
            </c:ext>
          </c:extLst>
        </c:ser>
        <c:dLbls>
          <c:showLegendKey val="0"/>
          <c:showVal val="0"/>
          <c:showCatName val="0"/>
          <c:showSerName val="0"/>
          <c:showPercent val="0"/>
          <c:showBubbleSize val="0"/>
        </c:dLbls>
        <c:gapWidth val="150"/>
        <c:axId val="459614576"/>
        <c:axId val="45961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xmlns:c16r2="http://schemas.microsoft.com/office/drawing/2015/06/chart">
            <c:ext xmlns:c16="http://schemas.microsoft.com/office/drawing/2014/chart" uri="{C3380CC4-5D6E-409C-BE32-E72D297353CC}">
              <c16:uniqueId val="{00000001-A434-4D75-A388-09CEE73A3EF6}"/>
            </c:ext>
          </c:extLst>
        </c:ser>
        <c:dLbls>
          <c:showLegendKey val="0"/>
          <c:showVal val="0"/>
          <c:showCatName val="0"/>
          <c:showSerName val="0"/>
          <c:showPercent val="0"/>
          <c:showBubbleSize val="0"/>
        </c:dLbls>
        <c:marker val="1"/>
        <c:smooth val="0"/>
        <c:axId val="459614576"/>
        <c:axId val="459614968"/>
      </c:lineChart>
      <c:dateAx>
        <c:axId val="459614576"/>
        <c:scaling>
          <c:orientation val="minMax"/>
        </c:scaling>
        <c:delete val="1"/>
        <c:axPos val="b"/>
        <c:numFmt formatCode="&quot;H&quot;yy" sourceLinked="1"/>
        <c:majorTickMark val="none"/>
        <c:minorTickMark val="none"/>
        <c:tickLblPos val="none"/>
        <c:crossAx val="459614968"/>
        <c:crosses val="autoZero"/>
        <c:auto val="1"/>
        <c:lblOffset val="100"/>
        <c:baseTimeUnit val="years"/>
      </c:dateAx>
      <c:valAx>
        <c:axId val="45961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61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54.49</c:v>
                </c:pt>
                <c:pt idx="1">
                  <c:v>50.87</c:v>
                </c:pt>
                <c:pt idx="2">
                  <c:v>43.45</c:v>
                </c:pt>
                <c:pt idx="3">
                  <c:v>30.07</c:v>
                </c:pt>
                <c:pt idx="4">
                  <c:v>26.19</c:v>
                </c:pt>
              </c:numCache>
            </c:numRef>
          </c:val>
          <c:extLst xmlns:c16r2="http://schemas.microsoft.com/office/drawing/2015/06/chart">
            <c:ext xmlns:c16="http://schemas.microsoft.com/office/drawing/2014/chart" uri="{C3380CC4-5D6E-409C-BE32-E72D297353CC}">
              <c16:uniqueId val="{00000000-C2BC-475A-A2A4-98FF1D423A5A}"/>
            </c:ext>
          </c:extLst>
        </c:ser>
        <c:dLbls>
          <c:showLegendKey val="0"/>
          <c:showVal val="0"/>
          <c:showCatName val="0"/>
          <c:showSerName val="0"/>
          <c:showPercent val="0"/>
          <c:showBubbleSize val="0"/>
        </c:dLbls>
        <c:gapWidth val="150"/>
        <c:axId val="602109528"/>
        <c:axId val="60211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xmlns:c16r2="http://schemas.microsoft.com/office/drawing/2015/06/chart">
            <c:ext xmlns:c16="http://schemas.microsoft.com/office/drawing/2014/chart" uri="{C3380CC4-5D6E-409C-BE32-E72D297353CC}">
              <c16:uniqueId val="{00000001-C2BC-475A-A2A4-98FF1D423A5A}"/>
            </c:ext>
          </c:extLst>
        </c:ser>
        <c:dLbls>
          <c:showLegendKey val="0"/>
          <c:showVal val="0"/>
          <c:showCatName val="0"/>
          <c:showSerName val="0"/>
          <c:showPercent val="0"/>
          <c:showBubbleSize val="0"/>
        </c:dLbls>
        <c:marker val="1"/>
        <c:smooth val="0"/>
        <c:axId val="602109528"/>
        <c:axId val="602112272"/>
      </c:lineChart>
      <c:dateAx>
        <c:axId val="602109528"/>
        <c:scaling>
          <c:orientation val="minMax"/>
        </c:scaling>
        <c:delete val="1"/>
        <c:axPos val="b"/>
        <c:numFmt formatCode="&quot;H&quot;yy" sourceLinked="1"/>
        <c:majorTickMark val="none"/>
        <c:minorTickMark val="none"/>
        <c:tickLblPos val="none"/>
        <c:crossAx val="602112272"/>
        <c:crosses val="autoZero"/>
        <c:auto val="1"/>
        <c:lblOffset val="100"/>
        <c:baseTimeUnit val="years"/>
      </c:dateAx>
      <c:valAx>
        <c:axId val="60211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10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479.8</c:v>
                </c:pt>
                <c:pt idx="1">
                  <c:v>516.09</c:v>
                </c:pt>
                <c:pt idx="2">
                  <c:v>524.87</c:v>
                </c:pt>
                <c:pt idx="3">
                  <c:v>598.14</c:v>
                </c:pt>
                <c:pt idx="4">
                  <c:v>688.52</c:v>
                </c:pt>
              </c:numCache>
            </c:numRef>
          </c:val>
          <c:extLst xmlns:c16r2="http://schemas.microsoft.com/office/drawing/2015/06/chart">
            <c:ext xmlns:c16="http://schemas.microsoft.com/office/drawing/2014/chart" uri="{C3380CC4-5D6E-409C-BE32-E72D297353CC}">
              <c16:uniqueId val="{00000000-0E08-4FB9-9308-71AC4E549729}"/>
            </c:ext>
          </c:extLst>
        </c:ser>
        <c:dLbls>
          <c:showLegendKey val="0"/>
          <c:showVal val="0"/>
          <c:showCatName val="0"/>
          <c:showSerName val="0"/>
          <c:showPercent val="0"/>
          <c:showBubbleSize val="0"/>
        </c:dLbls>
        <c:gapWidth val="150"/>
        <c:axId val="602111880"/>
        <c:axId val="60211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xmlns:c16r2="http://schemas.microsoft.com/office/drawing/2015/06/chart">
            <c:ext xmlns:c16="http://schemas.microsoft.com/office/drawing/2014/chart" uri="{C3380CC4-5D6E-409C-BE32-E72D297353CC}">
              <c16:uniqueId val="{00000001-0E08-4FB9-9308-71AC4E549729}"/>
            </c:ext>
          </c:extLst>
        </c:ser>
        <c:dLbls>
          <c:showLegendKey val="0"/>
          <c:showVal val="0"/>
          <c:showCatName val="0"/>
          <c:showSerName val="0"/>
          <c:showPercent val="0"/>
          <c:showBubbleSize val="0"/>
        </c:dLbls>
        <c:marker val="1"/>
        <c:smooth val="0"/>
        <c:axId val="602111880"/>
        <c:axId val="602110312"/>
      </c:lineChart>
      <c:dateAx>
        <c:axId val="602111880"/>
        <c:scaling>
          <c:orientation val="minMax"/>
        </c:scaling>
        <c:delete val="1"/>
        <c:axPos val="b"/>
        <c:numFmt formatCode="&quot;H&quot;yy" sourceLinked="1"/>
        <c:majorTickMark val="none"/>
        <c:minorTickMark val="none"/>
        <c:tickLblPos val="none"/>
        <c:crossAx val="602110312"/>
        <c:crosses val="autoZero"/>
        <c:auto val="1"/>
        <c:lblOffset val="100"/>
        <c:baseTimeUnit val="years"/>
      </c:dateAx>
      <c:valAx>
        <c:axId val="60211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11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北海道　遠別町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2423</v>
      </c>
      <c r="AM8" s="60"/>
      <c r="AN8" s="60"/>
      <c r="AO8" s="60"/>
      <c r="AP8" s="60"/>
      <c r="AQ8" s="60"/>
      <c r="AR8" s="60"/>
      <c r="AS8" s="60"/>
      <c r="AT8" s="36">
        <f>データ!$S$6</f>
        <v>590.79999999999995</v>
      </c>
      <c r="AU8" s="36"/>
      <c r="AV8" s="36"/>
      <c r="AW8" s="36"/>
      <c r="AX8" s="36"/>
      <c r="AY8" s="36"/>
      <c r="AZ8" s="36"/>
      <c r="BA8" s="36"/>
      <c r="BB8" s="36">
        <f>データ!$T$6</f>
        <v>4.0999999999999996</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99.96</v>
      </c>
      <c r="Q10" s="36"/>
      <c r="R10" s="36"/>
      <c r="S10" s="36"/>
      <c r="T10" s="36"/>
      <c r="U10" s="36"/>
      <c r="V10" s="36"/>
      <c r="W10" s="60">
        <f>データ!$Q$6</f>
        <v>5220</v>
      </c>
      <c r="X10" s="60"/>
      <c r="Y10" s="60"/>
      <c r="Z10" s="60"/>
      <c r="AA10" s="60"/>
      <c r="AB10" s="60"/>
      <c r="AC10" s="60"/>
      <c r="AD10" s="2"/>
      <c r="AE10" s="2"/>
      <c r="AF10" s="2"/>
      <c r="AG10" s="2"/>
      <c r="AH10" s="2"/>
      <c r="AI10" s="2"/>
      <c r="AJ10" s="2"/>
      <c r="AK10" s="2"/>
      <c r="AL10" s="60">
        <f>データ!$U$6</f>
        <v>2397</v>
      </c>
      <c r="AM10" s="60"/>
      <c r="AN10" s="60"/>
      <c r="AO10" s="60"/>
      <c r="AP10" s="60"/>
      <c r="AQ10" s="60"/>
      <c r="AR10" s="60"/>
      <c r="AS10" s="60"/>
      <c r="AT10" s="36">
        <f>データ!$V$6</f>
        <v>60.8</v>
      </c>
      <c r="AU10" s="36"/>
      <c r="AV10" s="36"/>
      <c r="AW10" s="36"/>
      <c r="AX10" s="36"/>
      <c r="AY10" s="36"/>
      <c r="AZ10" s="36"/>
      <c r="BA10" s="36"/>
      <c r="BB10" s="36">
        <f>データ!$W$6</f>
        <v>39.42</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43</v>
      </c>
      <c r="O85" s="13" t="str">
        <f>データ!EN6</f>
        <v>【0.52】</v>
      </c>
    </row>
  </sheetData>
  <sheetProtection algorithmName="SHA-512" hashValue="YlgcByNLR8VftEpinPSNaQxKwYkKy9WZJDj58IqbimZoDWMCOAwTwGirf3ZGDK4wSV3iozdrJjwTHFjAnca4Ug==" saltValue="NDea70Etlb5USaI/VDq8u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2022</v>
      </c>
      <c r="C6" s="20">
        <f t="shared" ref="C6:W6" si="3">C7</f>
        <v>14869</v>
      </c>
      <c r="D6" s="20">
        <f t="shared" si="3"/>
        <v>47</v>
      </c>
      <c r="E6" s="20">
        <f t="shared" si="3"/>
        <v>1</v>
      </c>
      <c r="F6" s="20">
        <f t="shared" si="3"/>
        <v>0</v>
      </c>
      <c r="G6" s="20">
        <f t="shared" si="3"/>
        <v>0</v>
      </c>
      <c r="H6" s="20" t="str">
        <f t="shared" si="3"/>
        <v>北海道　遠別町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99.96</v>
      </c>
      <c r="Q6" s="21">
        <f t="shared" si="3"/>
        <v>5220</v>
      </c>
      <c r="R6" s="21">
        <f t="shared" si="3"/>
        <v>2423</v>
      </c>
      <c r="S6" s="21">
        <f t="shared" si="3"/>
        <v>590.79999999999995</v>
      </c>
      <c r="T6" s="21">
        <f t="shared" si="3"/>
        <v>4.0999999999999996</v>
      </c>
      <c r="U6" s="21">
        <f t="shared" si="3"/>
        <v>2397</v>
      </c>
      <c r="V6" s="21">
        <f t="shared" si="3"/>
        <v>60.8</v>
      </c>
      <c r="W6" s="21">
        <f t="shared" si="3"/>
        <v>39.42</v>
      </c>
      <c r="X6" s="22">
        <f>IF(X7="",NA(),X7)</f>
        <v>69.599999999999994</v>
      </c>
      <c r="Y6" s="22">
        <f t="shared" ref="Y6:AG6" si="4">IF(Y7="",NA(),Y7)</f>
        <v>66.78</v>
      </c>
      <c r="Z6" s="22">
        <f t="shared" si="4"/>
        <v>67.650000000000006</v>
      </c>
      <c r="AA6" s="22">
        <f t="shared" si="4"/>
        <v>64.61</v>
      </c>
      <c r="AB6" s="22">
        <f t="shared" si="4"/>
        <v>61.38</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911.61</v>
      </c>
      <c r="BF6" s="22">
        <f t="shared" ref="BF6:BN6" si="7">IF(BF7="",NA(),BF7)</f>
        <v>847.43</v>
      </c>
      <c r="BG6" s="22">
        <f t="shared" si="7"/>
        <v>906.64</v>
      </c>
      <c r="BH6" s="22">
        <f t="shared" si="7"/>
        <v>1169.1600000000001</v>
      </c>
      <c r="BI6" s="22">
        <f t="shared" si="7"/>
        <v>1062.17</v>
      </c>
      <c r="BJ6" s="22">
        <f t="shared" si="7"/>
        <v>1007.7</v>
      </c>
      <c r="BK6" s="22">
        <f t="shared" si="7"/>
        <v>1018.52</v>
      </c>
      <c r="BL6" s="22">
        <f t="shared" si="7"/>
        <v>949.61</v>
      </c>
      <c r="BM6" s="22">
        <f t="shared" si="7"/>
        <v>918.84</v>
      </c>
      <c r="BN6" s="22">
        <f t="shared" si="7"/>
        <v>955.49</v>
      </c>
      <c r="BO6" s="21" t="str">
        <f>IF(BO7="","",IF(BO7="-","【-】","【"&amp;SUBSTITUTE(TEXT(BO7,"#,##0.00"),"-","△")&amp;"】"))</f>
        <v>【982.48】</v>
      </c>
      <c r="BP6" s="22">
        <f>IF(BP7="",NA(),BP7)</f>
        <v>54.49</v>
      </c>
      <c r="BQ6" s="22">
        <f t="shared" ref="BQ6:BY6" si="8">IF(BQ7="",NA(),BQ7)</f>
        <v>50.87</v>
      </c>
      <c r="BR6" s="22">
        <f t="shared" si="8"/>
        <v>43.45</v>
      </c>
      <c r="BS6" s="22">
        <f t="shared" si="8"/>
        <v>30.07</v>
      </c>
      <c r="BT6" s="22">
        <f t="shared" si="8"/>
        <v>26.19</v>
      </c>
      <c r="BU6" s="22">
        <f t="shared" si="8"/>
        <v>59.22</v>
      </c>
      <c r="BV6" s="22">
        <f t="shared" si="8"/>
        <v>58.79</v>
      </c>
      <c r="BW6" s="22">
        <f t="shared" si="8"/>
        <v>58.41</v>
      </c>
      <c r="BX6" s="22">
        <f t="shared" si="8"/>
        <v>58.27</v>
      </c>
      <c r="BY6" s="22">
        <f t="shared" si="8"/>
        <v>55.15</v>
      </c>
      <c r="BZ6" s="21" t="str">
        <f>IF(BZ7="","",IF(BZ7="-","【-】","【"&amp;SUBSTITUTE(TEXT(BZ7,"#,##0.00"),"-","△")&amp;"】"))</f>
        <v>【50.61】</v>
      </c>
      <c r="CA6" s="22">
        <f>IF(CA7="",NA(),CA7)</f>
        <v>479.8</v>
      </c>
      <c r="CB6" s="22">
        <f t="shared" ref="CB6:CJ6" si="9">IF(CB7="",NA(),CB7)</f>
        <v>516.09</v>
      </c>
      <c r="CC6" s="22">
        <f t="shared" si="9"/>
        <v>524.87</v>
      </c>
      <c r="CD6" s="22">
        <f t="shared" si="9"/>
        <v>598.14</v>
      </c>
      <c r="CE6" s="22">
        <f t="shared" si="9"/>
        <v>688.52</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52.7</v>
      </c>
      <c r="CM6" s="22">
        <f t="shared" ref="CM6:CU6" si="10">IF(CM7="",NA(),CM7)</f>
        <v>53.61</v>
      </c>
      <c r="CN6" s="22">
        <f t="shared" si="10"/>
        <v>56.67</v>
      </c>
      <c r="CO6" s="22">
        <f t="shared" si="10"/>
        <v>53.69</v>
      </c>
      <c r="CP6" s="22">
        <f t="shared" si="10"/>
        <v>53.93</v>
      </c>
      <c r="CQ6" s="22">
        <f t="shared" si="10"/>
        <v>56.76</v>
      </c>
      <c r="CR6" s="22">
        <f t="shared" si="10"/>
        <v>56.04</v>
      </c>
      <c r="CS6" s="22">
        <f t="shared" si="10"/>
        <v>58.52</v>
      </c>
      <c r="CT6" s="22">
        <f t="shared" si="10"/>
        <v>58.88</v>
      </c>
      <c r="CU6" s="22">
        <f t="shared" si="10"/>
        <v>58.16</v>
      </c>
      <c r="CV6" s="21" t="str">
        <f>IF(CV7="","",IF(CV7="-","【-】","【"&amp;SUBSTITUTE(TEXT(CV7,"#,##0.00"),"-","△")&amp;"】"))</f>
        <v>【56.15】</v>
      </c>
      <c r="CW6" s="22">
        <f>IF(CW7="",NA(),CW7)</f>
        <v>77</v>
      </c>
      <c r="CX6" s="22">
        <f t="shared" ref="CX6:DF6" si="11">IF(CX7="",NA(),CX7)</f>
        <v>73.92</v>
      </c>
      <c r="CY6" s="22">
        <f t="shared" si="11"/>
        <v>69.010000000000005</v>
      </c>
      <c r="CZ6" s="22">
        <f t="shared" si="11"/>
        <v>65.89</v>
      </c>
      <c r="DA6" s="22">
        <f t="shared" si="11"/>
        <v>64.489999999999995</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0.09</v>
      </c>
      <c r="EE6" s="22">
        <f t="shared" ref="EE6:EM6" si="14">IF(EE7="",NA(),EE7)</f>
        <v>0.14000000000000001</v>
      </c>
      <c r="EF6" s="22">
        <f t="shared" si="14"/>
        <v>0.32</v>
      </c>
      <c r="EG6" s="22">
        <f t="shared" si="14"/>
        <v>0.36</v>
      </c>
      <c r="EH6" s="22">
        <f t="shared" si="14"/>
        <v>0.38</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14869</v>
      </c>
      <c r="D7" s="24">
        <v>47</v>
      </c>
      <c r="E7" s="24">
        <v>1</v>
      </c>
      <c r="F7" s="24">
        <v>0</v>
      </c>
      <c r="G7" s="24">
        <v>0</v>
      </c>
      <c r="H7" s="24" t="s">
        <v>97</v>
      </c>
      <c r="I7" s="24" t="s">
        <v>98</v>
      </c>
      <c r="J7" s="24" t="s">
        <v>99</v>
      </c>
      <c r="K7" s="24" t="s">
        <v>100</v>
      </c>
      <c r="L7" s="24" t="s">
        <v>101</v>
      </c>
      <c r="M7" s="24" t="s">
        <v>102</v>
      </c>
      <c r="N7" s="25" t="s">
        <v>103</v>
      </c>
      <c r="O7" s="25" t="s">
        <v>104</v>
      </c>
      <c r="P7" s="25">
        <v>99.96</v>
      </c>
      <c r="Q7" s="25">
        <v>5220</v>
      </c>
      <c r="R7" s="25">
        <v>2423</v>
      </c>
      <c r="S7" s="25">
        <v>590.79999999999995</v>
      </c>
      <c r="T7" s="25">
        <v>4.0999999999999996</v>
      </c>
      <c r="U7" s="25">
        <v>2397</v>
      </c>
      <c r="V7" s="25">
        <v>60.8</v>
      </c>
      <c r="W7" s="25">
        <v>39.42</v>
      </c>
      <c r="X7" s="25">
        <v>69.599999999999994</v>
      </c>
      <c r="Y7" s="25">
        <v>66.78</v>
      </c>
      <c r="Z7" s="25">
        <v>67.650000000000006</v>
      </c>
      <c r="AA7" s="25">
        <v>64.61</v>
      </c>
      <c r="AB7" s="25">
        <v>61.38</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911.61</v>
      </c>
      <c r="BF7" s="25">
        <v>847.43</v>
      </c>
      <c r="BG7" s="25">
        <v>906.64</v>
      </c>
      <c r="BH7" s="25">
        <v>1169.1600000000001</v>
      </c>
      <c r="BI7" s="25">
        <v>1062.17</v>
      </c>
      <c r="BJ7" s="25">
        <v>1007.7</v>
      </c>
      <c r="BK7" s="25">
        <v>1018.52</v>
      </c>
      <c r="BL7" s="25">
        <v>949.61</v>
      </c>
      <c r="BM7" s="25">
        <v>918.84</v>
      </c>
      <c r="BN7" s="25">
        <v>955.49</v>
      </c>
      <c r="BO7" s="25">
        <v>982.48</v>
      </c>
      <c r="BP7" s="25">
        <v>54.49</v>
      </c>
      <c r="BQ7" s="25">
        <v>50.87</v>
      </c>
      <c r="BR7" s="25">
        <v>43.45</v>
      </c>
      <c r="BS7" s="25">
        <v>30.07</v>
      </c>
      <c r="BT7" s="25">
        <v>26.19</v>
      </c>
      <c r="BU7" s="25">
        <v>59.22</v>
      </c>
      <c r="BV7" s="25">
        <v>58.79</v>
      </c>
      <c r="BW7" s="25">
        <v>58.41</v>
      </c>
      <c r="BX7" s="25">
        <v>58.27</v>
      </c>
      <c r="BY7" s="25">
        <v>55.15</v>
      </c>
      <c r="BZ7" s="25">
        <v>50.61</v>
      </c>
      <c r="CA7" s="25">
        <v>479.8</v>
      </c>
      <c r="CB7" s="25">
        <v>516.09</v>
      </c>
      <c r="CC7" s="25">
        <v>524.87</v>
      </c>
      <c r="CD7" s="25">
        <v>598.14</v>
      </c>
      <c r="CE7" s="25">
        <v>688.52</v>
      </c>
      <c r="CF7" s="25">
        <v>292.89999999999998</v>
      </c>
      <c r="CG7" s="25">
        <v>298.25</v>
      </c>
      <c r="CH7" s="25">
        <v>303.27999999999997</v>
      </c>
      <c r="CI7" s="25">
        <v>303.81</v>
      </c>
      <c r="CJ7" s="25">
        <v>310.26</v>
      </c>
      <c r="CK7" s="25">
        <v>320.83</v>
      </c>
      <c r="CL7" s="25">
        <v>52.7</v>
      </c>
      <c r="CM7" s="25">
        <v>53.61</v>
      </c>
      <c r="CN7" s="25">
        <v>56.67</v>
      </c>
      <c r="CO7" s="25">
        <v>53.69</v>
      </c>
      <c r="CP7" s="25">
        <v>53.93</v>
      </c>
      <c r="CQ7" s="25">
        <v>56.76</v>
      </c>
      <c r="CR7" s="25">
        <v>56.04</v>
      </c>
      <c r="CS7" s="25">
        <v>58.52</v>
      </c>
      <c r="CT7" s="25">
        <v>58.88</v>
      </c>
      <c r="CU7" s="25">
        <v>58.16</v>
      </c>
      <c r="CV7" s="25">
        <v>56.15</v>
      </c>
      <c r="CW7" s="25">
        <v>77</v>
      </c>
      <c r="CX7" s="25">
        <v>73.92</v>
      </c>
      <c r="CY7" s="25">
        <v>69.010000000000005</v>
      </c>
      <c r="CZ7" s="25">
        <v>65.89</v>
      </c>
      <c r="DA7" s="25">
        <v>64.489999999999995</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0.09</v>
      </c>
      <c r="EE7" s="25">
        <v>0.14000000000000001</v>
      </c>
      <c r="EF7" s="25">
        <v>0.32</v>
      </c>
      <c r="EG7" s="25">
        <v>0.36</v>
      </c>
      <c r="EH7" s="25">
        <v>0.38</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110</v>
      </c>
    </row>
    <row r="12" spans="1:144" x14ac:dyDescent="0.15">
      <c r="B12">
        <v>1</v>
      </c>
      <c r="C12">
        <v>1</v>
      </c>
      <c r="D12">
        <v>2</v>
      </c>
      <c r="E12">
        <v>3</v>
      </c>
      <c r="F12">
        <v>4</v>
      </c>
      <c r="G12" t="s">
        <v>111</v>
      </c>
    </row>
    <row r="13" spans="1:144" x14ac:dyDescent="0.15">
      <c r="B13" t="s">
        <v>112</v>
      </c>
      <c r="C13" t="s">
        <v>113</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2015suido01</cp:lastModifiedBy>
  <cp:lastPrinted>2024-01-24T02:37:30Z</cp:lastPrinted>
  <dcterms:created xsi:type="dcterms:W3CDTF">2023-12-05T01:04:03Z</dcterms:created>
  <dcterms:modified xsi:type="dcterms:W3CDTF">2024-02-14T05:37:54Z</dcterms:modified>
  <cp:category/>
</cp:coreProperties>
</file>