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72.17.10.156\総務課\30★★財政係★★\財政係\今井（令和4年度～）\その他振興局等報告\財政状況資料集\R6\08.03.04_【照会310〆、323正午〆】令和６年度財政状況資料集の作成及び提出について\提出ファイル\"/>
    </mc:Choice>
  </mc:AlternateContent>
  <xr:revisionPtr revIDLastSave="0" documentId="13_ncr:1_{7D5AACDD-C6C7-4E86-A356-A9B4DFC73FF4}" xr6:coauthVersionLast="47" xr6:coauthVersionMax="47" xr10:uidLastSave="{00000000-0000-0000-0000-000000000000}"/>
  <bookViews>
    <workbookView xWindow="0" yWindow="0" windowWidth="19335" windowHeight="1548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35" i="10" l="1"/>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W38" i="10"/>
  <c r="BE38" i="10"/>
  <c r="AM38" i="10"/>
  <c r="U38" i="10"/>
  <c r="C38" i="10"/>
  <c r="CO37" i="10"/>
  <c r="BW37" i="10"/>
  <c r="BE37" i="10"/>
  <c r="AM37" i="10"/>
  <c r="C37" i="10"/>
  <c r="CO36" i="10"/>
  <c r="BW36" i="10"/>
  <c r="BE36" i="10"/>
  <c r="AM36" i="10"/>
  <c r="C36" i="10"/>
  <c r="CO35" i="10"/>
  <c r="BE35" i="10"/>
  <c r="C35" i="10"/>
  <c r="CO34" i="10"/>
  <c r="BW34" i="10"/>
  <c r="BW35" i="10" s="1"/>
  <c r="BE34" i="10"/>
  <c r="C34" i="10"/>
  <c r="U34" i="10" s="1"/>
  <c r="U35" i="10" s="1"/>
  <c r="U36" i="10" s="1"/>
  <c r="U37" i="10" s="1"/>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<sst xmlns="http://schemas.openxmlformats.org/spreadsheetml/2006/main" count="1112" uniqueCount="553">
  <si>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</si>
  <si>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</si>
  <si>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</si>
  <si>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</si>
  <si>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</si>
  <si>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</si>
  <si>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</si>
  <si>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</si>
  <si>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</si>
  <si>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</si>
  <si>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</si>
  <si>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</si>
  <si>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</si>
  <si>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</si>
  <si>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</si>
  <si>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</si>
  <si>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</si>
  <si>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</si>
  <si>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</si>
  <si>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</si>
  <si>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</si>
  <si>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</si>
  <si>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</si>
  <si>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</si>
  <si>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</si>
  <si>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</si>
  <si>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</si>
  <si>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</si>
  <si>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</si>
  <si>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</si>
  <si>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</si>
  <si>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</si>
  <si>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</si>
  <si>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</si>
  <si>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</si>
  <si>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</si>
  <si>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</si>
  <si>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</si>
  <si>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</si>
  <si>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</si>
  <si>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</si>
  <si>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</si>
  <si>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</si>
  <si>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</si>
  <si>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</si>
  <si>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</si>
  <si>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</si>
  <si>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</si>
  <si>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</si>
  <si>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</si>
  <si>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</si>
  <si>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</si>
  <si>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</si>
  <si>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</si>
  <si>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</si>
  <si>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</si>
  <si>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</si>
  <si>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</si>
  <si>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</si>
  <si>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</si>
  <si>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</si>
  <si>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</si>
  <si>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</si>
  <si>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</si>
  <si>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</si>
  <si>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</si>
  <si>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</si>
  <si>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</si>
  <si>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</si>
  <si>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</si>
  <si>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</si>
  <si>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</si>
  <si>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</si>
  <si>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</si>
  <si>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</si>
  <si>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</si>
  <si>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</si>
  <si>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</si>
  <si>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</si>
  <si>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</si>
  <si>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</si>
  <si>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Ⅰ－０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</si>
  <si>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</si>
  <si>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</si>
  <si>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</si>
  <si>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</si>
  <si>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</si>
  <si>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</si>
  <si>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</si>
  <si>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</si>
  <si>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</si>
  <si>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</si>
  <si>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</si>
  <si>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</si>
  <si>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遠別町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</si>
  <si>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</si>
  <si>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</si>
  <si>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</si>
  <si>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</si>
  <si>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</si>
  <si>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</si>
  <si>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</si>
  <si>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</si>
  <si>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</si>
  <si>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</si>
  <si>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</si>
  <si>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</si>
  <si>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</si>
  <si>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</si>
  <si>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</si>
  <si>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</si>
  <si>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</si>
  <si>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</si>
  <si>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</si>
  <si>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</si>
  <si>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</si>
  <si>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</si>
  <si>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</si>
  <si>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</si>
  <si>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</si>
  <si>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</si>
  <si>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</si>
  <si>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</si>
  <si>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</si>
  <si>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</si>
  <si>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</si>
  <si>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</si>
  <si>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</si>
  <si>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</si>
  <si>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</si>
  <si>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</si>
  <si>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</si>
  <si>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</si>
  <si>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</si>
  <si>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</si>
  <si>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</si>
  <si>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</si>
  <si>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</si>
  <si>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</si>
  <si>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</si>
  <si>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</si>
  <si>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-3.3</t>
    <phoneticPr fontId="5"/>
  </si>
  <si>
    <t>基準財政需要額</t>
    <phoneticPr fontId="25"/>
  </si>
  <si>
    <t>うち日本人(％)</t>
    <phoneticPr fontId="5"/>
  </si>
  <si>
    <t>-4.1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</si>
  <si>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</si>
  <si>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</si>
  <si>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</si>
  <si>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</si>
  <si>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</si>
  <si>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</si>
  <si>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</si>
  <si>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</si>
  <si>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</si>
  <si>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</si>
  <si>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</si>
  <si>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</si>
  <si>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</si>
  <si>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</si>
  <si>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</si>
  <si>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</si>
  <si>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</si>
  <si>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</si>
  <si>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</si>
  <si>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</si>
  <si>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</si>
  <si>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</si>
  <si>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</si>
  <si>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</si>
  <si>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</si>
  <si>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</si>
  <si>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</si>
  <si>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</si>
  <si>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</si>
  <si>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</si>
  <si>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</si>
  <si>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</si>
  <si>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</si>
  <si>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</si>
  <si>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</si>
  <si>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</si>
  <si>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</si>
  <si>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</si>
  <si>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</si>
  <si>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</si>
  <si>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</si>
  <si>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</si>
  <si>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</si>
  <si>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</si>
  <si>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</si>
  <si>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</si>
  <si>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</si>
  <si>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</si>
  <si>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</si>
  <si>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</si>
  <si>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</si>
  <si>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</si>
  <si>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</si>
  <si>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</si>
  <si>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</si>
  <si>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</si>
  <si>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</si>
  <si>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</si>
  <si>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</si>
  <si>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北海道遠別町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</si>
  <si>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</si>
  <si>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</si>
  <si>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</si>
  <si>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</si>
  <si>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</si>
  <si>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</si>
  <si>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</si>
  <si>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</si>
  <si>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</si>
  <si>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</si>
  <si>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</si>
  <si>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</si>
  <si>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</si>
  <si>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</si>
  <si>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</si>
  <si>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</si>
  <si>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</si>
  <si>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</si>
  <si>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</si>
  <si>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</si>
  <si>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</si>
  <si>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</si>
  <si>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</si>
  <si>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</si>
  <si>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</si>
  <si>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</si>
  <si>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</si>
  <si>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</si>
  <si>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</si>
  <si>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</si>
  <si>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</si>
  <si>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</si>
  <si>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</si>
  <si>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</si>
  <si>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</si>
  <si>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</si>
  <si>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</si>
  <si>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</si>
  <si>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</si>
  <si>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</si>
  <si>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</si>
  <si>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</si>
  <si>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</si>
  <si>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</si>
  <si>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</si>
  <si>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</si>
  <si>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</si>
  <si>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</si>
  <si>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</si>
  <si>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</si>
  <si>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</si>
  <si>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</si>
  <si>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</si>
  <si>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</si>
  <si>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</si>
  <si>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</si>
  <si>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</si>
  <si>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</si>
  <si>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</si>
  <si>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</si>
  <si>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</si>
  <si>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</si>
  <si>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</si>
  <si>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</si>
  <si>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</si>
  <si>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</si>
  <si>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</si>
  <si>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</si>
  <si>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</si>
  <si>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</si>
  <si>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</si>
  <si>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</si>
  <si>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</si>
  <si>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</si>
  <si>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</si>
  <si>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</si>
  <si>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</si>
  <si>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</si>
  <si>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</si>
  <si>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</si>
  <si>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</si>
  <si>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</si>
  <si>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</si>
  <si>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</si>
  <si>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</si>
  <si>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</si>
  <si>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</si>
  <si>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</si>
  <si>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</si>
  <si>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</si>
  <si>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</si>
  <si>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</si>
  <si>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</si>
  <si>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</si>
  <si>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</si>
  <si>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</si>
  <si>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</si>
  <si>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</si>
  <si>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</si>
  <si>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</si>
  <si>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</si>
  <si>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</si>
  <si>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</si>
  <si>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</si>
  <si>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</si>
  <si>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</si>
  <si>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</si>
  <si>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</si>
  <si>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</si>
  <si>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</si>
  <si>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</si>
  <si>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</si>
  <si>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</si>
  <si>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</si>
  <si>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</si>
  <si>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</si>
  <si>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</si>
  <si>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</si>
  <si>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</si>
  <si>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</si>
  <si>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</si>
  <si>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</si>
  <si>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</si>
  <si>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病院</t>
    <phoneticPr fontId="5"/>
  </si>
  <si>
    <t>被保険者数(人)</t>
  </si>
  <si>
    <t>　積立金</t>
    <phoneticPr fontId="5"/>
  </si>
  <si>
    <t>　うち臨時財政対策債</t>
    <phoneticPr fontId="5"/>
  </si>
  <si>
    <t>上水道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</si>
  <si>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</si>
  <si>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</si>
  <si>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</si>
  <si>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</si>
  <si>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</si>
  <si>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</si>
  <si>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</si>
  <si>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</si>
  <si>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</si>
  <si>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</si>
  <si>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</si>
  <si>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</si>
  <si>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</si>
  <si>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</si>
  <si>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</si>
  <si>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</si>
  <si>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</si>
  <si>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</si>
  <si>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</si>
  <si>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</si>
  <si>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</si>
  <si>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</si>
  <si>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北海道遠別町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</si>
  <si>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</si>
  <si>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</si>
  <si>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</si>
  <si>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</si>
  <si>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</si>
  <si>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</si>
  <si>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</si>
  <si>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</si>
  <si>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</si>
  <si>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</si>
  <si>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</si>
  <si>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</si>
  <si>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</si>
  <si>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</si>
  <si>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</si>
  <si>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</si>
  <si>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</si>
  <si>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</si>
  <si>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</si>
  <si>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</si>
  <si>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</si>
  <si>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</si>
  <si>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</si>
  <si>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</si>
  <si>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</si>
  <si>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</si>
  <si>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</si>
  <si>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</si>
  <si>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</si>
  <si>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</si>
  <si>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</si>
  <si>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</si>
  <si>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</si>
  <si>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遠別町国民健康保険特別会計</t>
    <phoneticPr fontId="5"/>
  </si>
  <si>
    <t>遠別町国民健康保険診療所特別会計</t>
    <phoneticPr fontId="5"/>
  </si>
  <si>
    <t>遠別町介護保険特別会計</t>
    <phoneticPr fontId="5"/>
  </si>
  <si>
    <t>遠別町後期高齢者医療特別会計</t>
    <phoneticPr fontId="5"/>
  </si>
  <si>
    <t>遠別町簡易水道事業会計</t>
    <phoneticPr fontId="5"/>
  </si>
  <si>
    <t>法適用企業</t>
    <phoneticPr fontId="5"/>
  </si>
  <si>
    <t>遠別町下水道事業会計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</si>
  <si>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</si>
  <si>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</si>
  <si>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</si>
  <si>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</si>
  <si>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</si>
  <si>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</si>
  <si>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</si>
  <si>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</si>
  <si>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</si>
  <si>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</si>
  <si>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</si>
  <si>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</si>
  <si>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</si>
  <si>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</si>
  <si>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</si>
  <si>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</si>
  <si>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</si>
  <si>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</si>
  <si>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</si>
  <si>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</si>
  <si>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</si>
  <si>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</si>
  <si>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</si>
  <si>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</si>
  <si>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</si>
  <si>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</si>
  <si>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</si>
  <si>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</si>
  <si>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</si>
  <si>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</si>
  <si>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</si>
  <si>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</si>
  <si>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</si>
  <si>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</si>
  <si>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</si>
  <si>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</si>
  <si>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</si>
  <si>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</si>
  <si>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</si>
  <si>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</si>
  <si>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</si>
  <si>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</si>
  <si>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</si>
  <si>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</si>
  <si>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</si>
  <si>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</si>
  <si>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</si>
  <si>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</si>
  <si>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</si>
  <si>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</si>
  <si>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</si>
  <si>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</si>
  <si>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</si>
  <si>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</si>
  <si>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</si>
  <si>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</si>
  <si>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</si>
  <si>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</si>
  <si>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</si>
  <si>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</si>
  <si>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</si>
  <si>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</si>
  <si>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</si>
  <si>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</si>
  <si>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</si>
  <si>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</si>
  <si>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</si>
  <si>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</si>
  <si>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</si>
  <si>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</si>
  <si>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</si>
  <si>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</si>
  <si>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</si>
  <si>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</si>
  <si>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</si>
  <si>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</si>
  <si>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</si>
  <si>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</si>
  <si>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</si>
  <si>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</si>
  <si>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</si>
  <si>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</si>
  <si>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</si>
  <si>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</si>
  <si>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</si>
  <si>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</si>
  <si>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</si>
  <si>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</si>
  <si>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</si>
  <si>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</si>
  <si>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</si>
  <si>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</si>
  <si>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</si>
  <si>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</si>
  <si>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</si>
  <si>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</si>
  <si>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</si>
  <si>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</si>
  <si>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</si>
  <si>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</si>
  <si>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</si>
  <si>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</si>
  <si>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</si>
  <si>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</si>
  <si>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</si>
  <si>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</si>
  <si>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</si>
  <si>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</si>
  <si>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</si>
  <si>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</si>
  <si>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</si>
  <si>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</si>
  <si>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</si>
  <si>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</si>
  <si>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</si>
  <si>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</si>
  <si>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</si>
  <si>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</si>
  <si>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</si>
  <si>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</si>
  <si>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</si>
  <si>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</si>
  <si>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</si>
  <si>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</si>
  <si>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</si>
  <si>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</si>
  <si>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</si>
  <si>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</si>
  <si>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</si>
  <si>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</si>
  <si>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</si>
  <si>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</si>
  <si>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</si>
  <si>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</si>
  <si>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</si>
  <si>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一般会計</t>
  </si>
  <si>
    <t>遠別町国民健康保険診療所特別会計</t>
  </si>
  <si>
    <t>遠別町国民健康保険特別会計</t>
  </si>
  <si>
    <t>遠別町下水道事業会計</t>
  </si>
  <si>
    <t>遠別町介護保険特別会計</t>
  </si>
  <si>
    <t>遠別町後期高齢者医療特別会計</t>
  </si>
  <si>
    <t>遠別町簡易水道事業会計</t>
  </si>
  <si>
    <t>その他会計（赤字）</t>
  </si>
  <si>
    <t>その他会計（黒字）</t>
  </si>
  <si>
    <t>R02</t>
    <phoneticPr fontId="5"/>
  </si>
  <si>
    <t>R03</t>
    <phoneticPr fontId="5"/>
  </si>
  <si>
    <t>R04</t>
    <phoneticPr fontId="5"/>
  </si>
  <si>
    <t>R05</t>
    <phoneticPr fontId="5"/>
  </si>
  <si>
    <t>R06</t>
    <phoneticPr fontId="5"/>
  </si>
  <si>
    <t>西天北五町衛生施設組合</t>
    <rPh sb="0" eb="3">
      <t>ニシテンポク</t>
    </rPh>
    <rPh sb="3" eb="5">
      <t>ゴチョウ</t>
    </rPh>
    <rPh sb="5" eb="11">
      <t>エイセイシセツクミアイ</t>
    </rPh>
    <phoneticPr fontId="2"/>
  </si>
  <si>
    <t>北留萌消防組合</t>
    <rPh sb="0" eb="7">
      <t>キタルモイショウボウクミアイ</t>
    </rPh>
    <phoneticPr fontId="2"/>
  </si>
  <si>
    <t>遠別酪農振興公社</t>
    <rPh sb="0" eb="2">
      <t>エンベツ</t>
    </rPh>
    <rPh sb="2" eb="4">
      <t>ラクノウ</t>
    </rPh>
    <rPh sb="4" eb="8">
      <t>シンコウコウシャ</t>
    </rPh>
    <phoneticPr fontId="2"/>
  </si>
  <si>
    <t>公共施設等整備基金</t>
    <rPh sb="0" eb="2">
      <t>コウキョウ</t>
    </rPh>
    <rPh sb="2" eb="4">
      <t>シセツ</t>
    </rPh>
    <rPh sb="4" eb="5">
      <t>トウ</t>
    </rPh>
    <rPh sb="5" eb="7">
      <t>セイビ</t>
    </rPh>
    <rPh sb="7" eb="9">
      <t>キキン</t>
    </rPh>
    <phoneticPr fontId="5"/>
  </si>
  <si>
    <t>まちづくり応援基金</t>
    <rPh sb="5" eb="7">
      <t>オウエン</t>
    </rPh>
    <rPh sb="7" eb="9">
      <t>キキン</t>
    </rPh>
    <phoneticPr fontId="5"/>
  </si>
  <si>
    <t>ふるさと創生基金</t>
    <rPh sb="4" eb="6">
      <t>ソウセイ</t>
    </rPh>
    <rPh sb="6" eb="8">
      <t>キキン</t>
    </rPh>
    <phoneticPr fontId="5"/>
  </si>
  <si>
    <t>森林環境譲与税基金</t>
    <rPh sb="0" eb="7">
      <t>シンリンカンキョウジョウヨゼイ</t>
    </rPh>
    <rPh sb="7" eb="9">
      <t>キキン</t>
    </rPh>
    <phoneticPr fontId="5"/>
  </si>
  <si>
    <t>地域振興基金</t>
    <rPh sb="0" eb="2">
      <t>チイキ</t>
    </rPh>
    <rPh sb="2" eb="4">
      <t>シンコウ</t>
    </rPh>
    <rPh sb="4" eb="6">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</si>
</sst>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47" xfId="1" applyFont="1" applyFill="1" applyBorder="1" applyAlignment="1">
      <alignment horizontal="center" vertical="center"/>
    </xf>
    <xf numFmtId="0" fontId="13" fillId="0" borderId="52" xfId="1" applyFont="1" applyFill="1" applyBorder="1" applyAlignment="1">
      <alignment horizontal="center" vertical="center"/>
    </xf>
    <xf numFmtId="0" fontId="13" fillId="0" borderId="1" xfId="1" applyFont="1" applyFill="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1" fillId="0" borderId="38" xfId="1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301035</c:v>
                </c:pt>
                <c:pt idx="1">
                  <c:v>277467</c:v>
                </c:pt>
                <c:pt idx="2">
                  <c:v>282256</c:v>
                </c:pt>
                <c:pt idx="3">
                  <c:v>295341</c:v>
                </c:pt>
                <c:pt idx="4">
                  <c:v>292845</c:v>
                </c:pt>
              </c:numCache>
            </c:numRef>
          </c:val>
          <c:smooth val="0"/>
          <c:extLst>
            <c:ext xmlns:c16="http://schemas.microsoft.com/office/drawing/2014/chart" uri="{C3380CC4-5D6E-409C-BE32-E72D297353CC}">
              <c16:uniqueId val="{00000000-FE35-4293-809C-758775A4A87B}"/>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259487</c:v>
                </c:pt>
                <c:pt idx="1">
                  <c:v>180219</c:v>
                </c:pt>
                <c:pt idx="2">
                  <c:v>243189</c:v>
                </c:pt>
                <c:pt idx="3">
                  <c:v>1018319</c:v>
                </c:pt>
                <c:pt idx="4">
                  <c:v>333848</c:v>
                </c:pt>
              </c:numCache>
            </c:numRef>
          </c:val>
          <c:smooth val="0"/>
          <c:extLst>
            <c:ext xmlns:c16="http://schemas.microsoft.com/office/drawing/2014/chart" uri="{C3380CC4-5D6E-409C-BE32-E72D297353CC}">
              <c16:uniqueId val="{00000001-FE35-4293-809C-758775A4A87B}"/>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1.34</c:v>
                </c:pt>
                <c:pt idx="1">
                  <c:v>4.28</c:v>
                </c:pt>
                <c:pt idx="2">
                  <c:v>4.71</c:v>
                </c:pt>
                <c:pt idx="3">
                  <c:v>5.01</c:v>
                </c:pt>
                <c:pt idx="4">
                  <c:v>4.5</c:v>
                </c:pt>
              </c:numCache>
            </c:numRef>
          </c:val>
          <c:extLst>
            <c:ext xmlns:c16="http://schemas.microsoft.com/office/drawing/2014/chart" uri="{C3380CC4-5D6E-409C-BE32-E72D297353CC}">
              <c16:uniqueId val="{00000000-8301-4525-BEB4-C6E1AD493E1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43.38</c:v>
                </c:pt>
                <c:pt idx="1">
                  <c:v>41.65</c:v>
                </c:pt>
                <c:pt idx="2">
                  <c:v>42.19</c:v>
                </c:pt>
                <c:pt idx="3">
                  <c:v>46.96</c:v>
                </c:pt>
                <c:pt idx="4">
                  <c:v>52.06</c:v>
                </c:pt>
              </c:numCache>
            </c:numRef>
          </c:val>
          <c:extLst>
            <c:ext xmlns:c16="http://schemas.microsoft.com/office/drawing/2014/chart" uri="{C3380CC4-5D6E-409C-BE32-E72D297353CC}">
              <c16:uniqueId val="{00000001-8301-4525-BEB4-C6E1AD493E1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0.63</c:v>
                </c:pt>
                <c:pt idx="1">
                  <c:v>7.16</c:v>
                </c:pt>
                <c:pt idx="2">
                  <c:v>0.84</c:v>
                </c:pt>
                <c:pt idx="3">
                  <c:v>5.29</c:v>
                </c:pt>
                <c:pt idx="4">
                  <c:v>0.17</c:v>
                </c:pt>
              </c:numCache>
            </c:numRef>
          </c:val>
          <c:smooth val="0"/>
          <c:extLst>
            <c:ext xmlns:c16="http://schemas.microsoft.com/office/drawing/2014/chart" uri="{C3380CC4-5D6E-409C-BE32-E72D297353CC}">
              <c16:uniqueId val="{00000002-8301-4525-BEB4-C6E1AD493E1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5.94</c:v>
                </c:pt>
                <c:pt idx="2">
                  <c:v>#N/A</c:v>
                </c:pt>
                <c:pt idx="3">
                  <c:v>5.6</c:v>
                </c:pt>
                <c:pt idx="4">
                  <c:v>#N/A</c:v>
                </c:pt>
                <c:pt idx="5">
                  <c:v>5.84</c:v>
                </c:pt>
                <c:pt idx="6">
                  <c:v>#N/A</c:v>
                </c:pt>
                <c:pt idx="7">
                  <c:v>6.25</c:v>
                </c:pt>
                <c:pt idx="8">
                  <c:v>0</c:v>
                </c:pt>
                <c:pt idx="9">
                  <c:v>0</c:v>
                </c:pt>
              </c:numCache>
            </c:numRef>
          </c:val>
          <c:extLst>
            <c:ext xmlns:c16="http://schemas.microsoft.com/office/drawing/2014/chart" uri="{C3380CC4-5D6E-409C-BE32-E72D297353CC}">
              <c16:uniqueId val="{00000000-E6BC-416D-87FF-4673384C49D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6BC-416D-87FF-4673384C49D2}"/>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6BC-416D-87FF-4673384C49D2}"/>
            </c:ext>
          </c:extLst>
        </c:ser>
        <c:ser>
          <c:idx val="3"/>
          <c:order val="3"/>
          <c:tx>
            <c:strRef>
              <c:f>データシート!$A$30</c:f>
              <c:strCache>
                <c:ptCount val="1"/>
                <c:pt idx="0">
                  <c:v>遠別町簡易水道事業会計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#N/A</c:v>
                </c:pt>
                <c:pt idx="9">
                  <c:v>0</c:v>
                </c:pt>
              </c:numCache>
            </c:numRef>
          </c:val>
          <c:extLst>
            <c:ext xmlns:c16="http://schemas.microsoft.com/office/drawing/2014/chart" uri="{C3380CC4-5D6E-409C-BE32-E72D297353CC}">
              <c16:uniqueId val="{00000003-E6BC-416D-87FF-4673384C49D2}"/>
            </c:ext>
          </c:extLst>
        </c:ser>
        <c:ser>
          <c:idx val="4"/>
          <c:order val="4"/>
          <c:tx>
            <c:strRef>
              <c:f>データシート!$A$31</c:f>
              <c:strCache>
                <c:ptCount val="1"/>
                <c:pt idx="0">
                  <c:v>遠別町後期高齢者医療特別会計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E6BC-416D-87FF-4673384C49D2}"/>
            </c:ext>
          </c:extLst>
        </c:ser>
        <c:ser>
          <c:idx val="5"/>
          <c:order val="5"/>
          <c:tx>
            <c:strRef>
              <c:f>データシート!$A$32</c:f>
              <c:strCache>
                <c:ptCount val="1"/>
                <c:pt idx="0">
                  <c:v>遠別町介護保険特別会計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0.46</c:v>
                </c:pt>
                <c:pt idx="2">
                  <c:v>#N/A</c:v>
                </c:pt>
                <c:pt idx="3">
                  <c:v>0.68</c:v>
                </c:pt>
                <c:pt idx="4">
                  <c:v>#N/A</c:v>
                </c:pt>
                <c:pt idx="5">
                  <c:v>0.76</c:v>
                </c:pt>
                <c:pt idx="6">
                  <c:v>#N/A</c:v>
                </c:pt>
                <c:pt idx="7">
                  <c:v>0.9</c:v>
                </c:pt>
                <c:pt idx="8">
                  <c:v>#N/A</c:v>
                </c:pt>
                <c:pt idx="9">
                  <c:v>0.03</c:v>
                </c:pt>
              </c:numCache>
            </c:numRef>
          </c:val>
          <c:extLst>
            <c:ext xmlns:c16="http://schemas.microsoft.com/office/drawing/2014/chart" uri="{C3380CC4-5D6E-409C-BE32-E72D297353CC}">
              <c16:uniqueId val="{00000005-E6BC-416D-87FF-4673384C49D2}"/>
            </c:ext>
          </c:extLst>
        </c:ser>
        <c:ser>
          <c:idx val="6"/>
          <c:order val="6"/>
          <c:tx>
            <c:strRef>
              <c:f>データシート!$A$33</c:f>
              <c:strCache>
                <c:ptCount val="1"/>
                <c:pt idx="0">
                  <c:v>遠別町下水道事業会計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0.28999999999999998</c:v>
                </c:pt>
              </c:numCache>
            </c:numRef>
          </c:val>
          <c:extLst>
            <c:ext xmlns:c16="http://schemas.microsoft.com/office/drawing/2014/chart" uri="{C3380CC4-5D6E-409C-BE32-E72D297353CC}">
              <c16:uniqueId val="{00000006-E6BC-416D-87FF-4673384C49D2}"/>
            </c:ext>
          </c:extLst>
        </c:ser>
        <c:ser>
          <c:idx val="7"/>
          <c:order val="7"/>
          <c:tx>
            <c:strRef>
              <c:f>データシート!$A$34</c:f>
              <c:strCache>
                <c:ptCount val="1"/>
                <c:pt idx="0">
                  <c:v>遠別町国民健康保険特別会計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0.04</c:v>
                </c:pt>
                <c:pt idx="2">
                  <c:v>#N/A</c:v>
                </c:pt>
                <c:pt idx="3">
                  <c:v>0.23</c:v>
                </c:pt>
                <c:pt idx="4">
                  <c:v>#N/A</c:v>
                </c:pt>
                <c:pt idx="5">
                  <c:v>0.05</c:v>
                </c:pt>
                <c:pt idx="6">
                  <c:v>#N/A</c:v>
                </c:pt>
                <c:pt idx="7">
                  <c:v>0.14000000000000001</c:v>
                </c:pt>
                <c:pt idx="8">
                  <c:v>#N/A</c:v>
                </c:pt>
                <c:pt idx="9">
                  <c:v>0.56000000000000005</c:v>
                </c:pt>
              </c:numCache>
            </c:numRef>
          </c:val>
          <c:extLst>
            <c:ext xmlns:c16="http://schemas.microsoft.com/office/drawing/2014/chart" uri="{C3380CC4-5D6E-409C-BE32-E72D297353CC}">
              <c16:uniqueId val="{00000007-E6BC-416D-87FF-4673384C49D2}"/>
            </c:ext>
          </c:extLst>
        </c:ser>
        <c:ser>
          <c:idx val="8"/>
          <c:order val="8"/>
          <c:tx>
            <c:strRef>
              <c:f>データシート!$A$35</c:f>
              <c:strCache>
                <c:ptCount val="1"/>
                <c:pt idx="0">
                  <c:v>遠別町国民健康保険診療所特別会計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0</c:v>
                </c:pt>
                <c:pt idx="1">
                  <c:v>0</c:v>
                </c:pt>
                <c:pt idx="2">
                  <c:v>0</c:v>
                </c:pt>
                <c:pt idx="3">
                  <c:v>0</c:v>
                </c:pt>
                <c:pt idx="4">
                  <c:v>0</c:v>
                </c:pt>
                <c:pt idx="5">
                  <c:v>0</c:v>
                </c:pt>
                <c:pt idx="6">
                  <c:v>0</c:v>
                </c:pt>
                <c:pt idx="7">
                  <c:v>0</c:v>
                </c:pt>
                <c:pt idx="8">
                  <c:v>#N/A</c:v>
                </c:pt>
                <c:pt idx="9">
                  <c:v>0.71</c:v>
                </c:pt>
              </c:numCache>
            </c:numRef>
          </c:val>
          <c:extLst>
            <c:ext xmlns:c16="http://schemas.microsoft.com/office/drawing/2014/chart" uri="{C3380CC4-5D6E-409C-BE32-E72D297353CC}">
              <c16:uniqueId val="{00000008-E6BC-416D-87FF-4673384C49D2}"/>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1.33</c:v>
                </c:pt>
                <c:pt idx="2">
                  <c:v>#N/A</c:v>
                </c:pt>
                <c:pt idx="3">
                  <c:v>4.28</c:v>
                </c:pt>
                <c:pt idx="4">
                  <c:v>#N/A</c:v>
                </c:pt>
                <c:pt idx="5">
                  <c:v>4.7</c:v>
                </c:pt>
                <c:pt idx="6">
                  <c:v>#N/A</c:v>
                </c:pt>
                <c:pt idx="7">
                  <c:v>5.01</c:v>
                </c:pt>
                <c:pt idx="8">
                  <c:v>#N/A</c:v>
                </c:pt>
                <c:pt idx="9">
                  <c:v>4.49</c:v>
                </c:pt>
              </c:numCache>
            </c:numRef>
          </c:val>
          <c:extLst>
            <c:ext xmlns:c16="http://schemas.microsoft.com/office/drawing/2014/chart" uri="{C3380CC4-5D6E-409C-BE32-E72D297353CC}">
              <c16:uniqueId val="{00000009-E6BC-416D-87FF-4673384C49D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551</c:v>
                </c:pt>
                <c:pt idx="5">
                  <c:v>537</c:v>
                </c:pt>
                <c:pt idx="8">
                  <c:v>573</c:v>
                </c:pt>
                <c:pt idx="11">
                  <c:v>595</c:v>
                </c:pt>
                <c:pt idx="14">
                  <c:v>567</c:v>
                </c:pt>
              </c:numCache>
            </c:numRef>
          </c:val>
          <c:extLst>
            <c:ext xmlns:c16="http://schemas.microsoft.com/office/drawing/2014/chart" uri="{C3380CC4-5D6E-409C-BE32-E72D297353CC}">
              <c16:uniqueId val="{00000000-2CE1-45FF-BF7B-CD0F727231B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1</c:v>
                </c:pt>
                <c:pt idx="12">
                  <c:v>1</c:v>
                </c:pt>
              </c:numCache>
            </c:numRef>
          </c:val>
          <c:extLst>
            <c:ext xmlns:c16="http://schemas.microsoft.com/office/drawing/2014/chart" uri="{C3380CC4-5D6E-409C-BE32-E72D297353CC}">
              <c16:uniqueId val="{00000001-2CE1-45FF-BF7B-CD0F727231B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5</c:v>
                </c:pt>
                <c:pt idx="3">
                  <c:v>4</c:v>
                </c:pt>
                <c:pt idx="6">
                  <c:v>3</c:v>
                </c:pt>
                <c:pt idx="9">
                  <c:v>3</c:v>
                </c:pt>
                <c:pt idx="12">
                  <c:v>2</c:v>
                </c:pt>
              </c:numCache>
            </c:numRef>
          </c:val>
          <c:extLst>
            <c:ext xmlns:c16="http://schemas.microsoft.com/office/drawing/2014/chart" uri="{C3380CC4-5D6E-409C-BE32-E72D297353CC}">
              <c16:uniqueId val="{00000002-2CE1-45FF-BF7B-CD0F727231B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2CE1-45FF-BF7B-CD0F727231B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156</c:v>
                </c:pt>
                <c:pt idx="3">
                  <c:v>163</c:v>
                </c:pt>
                <c:pt idx="6">
                  <c:v>156</c:v>
                </c:pt>
                <c:pt idx="9">
                  <c:v>163</c:v>
                </c:pt>
                <c:pt idx="12">
                  <c:v>122</c:v>
                </c:pt>
              </c:numCache>
            </c:numRef>
          </c:val>
          <c:extLst>
            <c:ext xmlns:c16="http://schemas.microsoft.com/office/drawing/2014/chart" uri="{C3380CC4-5D6E-409C-BE32-E72D297353CC}">
              <c16:uniqueId val="{00000004-2CE1-45FF-BF7B-CD0F727231B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CE1-45FF-BF7B-CD0F727231B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CE1-45FF-BF7B-CD0F727231B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592</c:v>
                </c:pt>
                <c:pt idx="3">
                  <c:v>580</c:v>
                </c:pt>
                <c:pt idx="6">
                  <c:v>623</c:v>
                </c:pt>
                <c:pt idx="9">
                  <c:v>669</c:v>
                </c:pt>
                <c:pt idx="12">
                  <c:v>636</c:v>
                </c:pt>
              </c:numCache>
            </c:numRef>
          </c:val>
          <c:extLst>
            <c:ext xmlns:c16="http://schemas.microsoft.com/office/drawing/2014/chart" uri="{C3380CC4-5D6E-409C-BE32-E72D297353CC}">
              <c16:uniqueId val="{00000007-2CE1-45FF-BF7B-CD0F727231BC}"/>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202</c:v>
                </c:pt>
                <c:pt idx="2">
                  <c:v>#N/A</c:v>
                </c:pt>
                <c:pt idx="3">
                  <c:v>#N/A</c:v>
                </c:pt>
                <c:pt idx="4">
                  <c:v>210</c:v>
                </c:pt>
                <c:pt idx="5">
                  <c:v>#N/A</c:v>
                </c:pt>
                <c:pt idx="6">
                  <c:v>#N/A</c:v>
                </c:pt>
                <c:pt idx="7">
                  <c:v>209</c:v>
                </c:pt>
                <c:pt idx="8">
                  <c:v>#N/A</c:v>
                </c:pt>
                <c:pt idx="9">
                  <c:v>#N/A</c:v>
                </c:pt>
                <c:pt idx="10">
                  <c:v>241</c:v>
                </c:pt>
                <c:pt idx="11">
                  <c:v>#N/A</c:v>
                </c:pt>
                <c:pt idx="12">
                  <c:v>#N/A</c:v>
                </c:pt>
                <c:pt idx="13">
                  <c:v>194</c:v>
                </c:pt>
                <c:pt idx="14">
                  <c:v>#N/A</c:v>
                </c:pt>
              </c:numCache>
            </c:numRef>
          </c:val>
          <c:smooth val="0"/>
          <c:extLst>
            <c:ext xmlns:c16="http://schemas.microsoft.com/office/drawing/2014/chart" uri="{C3380CC4-5D6E-409C-BE32-E72D297353CC}">
              <c16:uniqueId val="{00000008-2CE1-45FF-BF7B-CD0F727231BC}"/>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4800</c:v>
                </c:pt>
                <c:pt idx="5">
                  <c:v>4602</c:v>
                </c:pt>
                <c:pt idx="8">
                  <c:v>4388</c:v>
                </c:pt>
                <c:pt idx="11">
                  <c:v>5232</c:v>
                </c:pt>
                <c:pt idx="14">
                  <c:v>5090</c:v>
                </c:pt>
              </c:numCache>
            </c:numRef>
          </c:val>
          <c:extLst>
            <c:ext xmlns:c16="http://schemas.microsoft.com/office/drawing/2014/chart" uri="{C3380CC4-5D6E-409C-BE32-E72D297353CC}">
              <c16:uniqueId val="{00000000-B716-48B0-844F-4DA8BF2B5DE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313</c:v>
                </c:pt>
                <c:pt idx="5">
                  <c:v>268</c:v>
                </c:pt>
                <c:pt idx="8">
                  <c:v>220</c:v>
                </c:pt>
                <c:pt idx="11">
                  <c:v>173</c:v>
                </c:pt>
                <c:pt idx="14">
                  <c:v>125</c:v>
                </c:pt>
              </c:numCache>
            </c:numRef>
          </c:val>
          <c:extLst>
            <c:ext xmlns:c16="http://schemas.microsoft.com/office/drawing/2014/chart" uri="{C3380CC4-5D6E-409C-BE32-E72D297353CC}">
              <c16:uniqueId val="{00000001-B716-48B0-844F-4DA8BF2B5DE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2135</c:v>
                </c:pt>
                <c:pt idx="5">
                  <c:v>2307</c:v>
                </c:pt>
                <c:pt idx="8">
                  <c:v>2486</c:v>
                </c:pt>
                <c:pt idx="11">
                  <c:v>2470</c:v>
                </c:pt>
                <c:pt idx="14">
                  <c:v>2746</c:v>
                </c:pt>
              </c:numCache>
            </c:numRef>
          </c:val>
          <c:extLst>
            <c:ext xmlns:c16="http://schemas.microsoft.com/office/drawing/2014/chart" uri="{C3380CC4-5D6E-409C-BE32-E72D297353CC}">
              <c16:uniqueId val="{00000002-B716-48B0-844F-4DA8BF2B5DE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B716-48B0-844F-4DA8BF2B5DE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B716-48B0-844F-4DA8BF2B5DE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716-48B0-844F-4DA8BF2B5DE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748</c:v>
                </c:pt>
                <c:pt idx="3">
                  <c:v>740</c:v>
                </c:pt>
                <c:pt idx="6">
                  <c:v>724</c:v>
                </c:pt>
                <c:pt idx="9">
                  <c:v>741</c:v>
                </c:pt>
                <c:pt idx="12">
                  <c:v>765</c:v>
                </c:pt>
              </c:numCache>
            </c:numRef>
          </c:val>
          <c:extLst>
            <c:ext xmlns:c16="http://schemas.microsoft.com/office/drawing/2014/chart" uri="{C3380CC4-5D6E-409C-BE32-E72D297353CC}">
              <c16:uniqueId val="{00000006-B716-48B0-844F-4DA8BF2B5DE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B716-48B0-844F-4DA8BF2B5DE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1446</c:v>
                </c:pt>
                <c:pt idx="3">
                  <c:v>1376</c:v>
                </c:pt>
                <c:pt idx="6">
                  <c:v>1307</c:v>
                </c:pt>
                <c:pt idx="9">
                  <c:v>1239</c:v>
                </c:pt>
                <c:pt idx="12">
                  <c:v>1113</c:v>
                </c:pt>
              </c:numCache>
            </c:numRef>
          </c:val>
          <c:extLst>
            <c:ext xmlns:c16="http://schemas.microsoft.com/office/drawing/2014/chart" uri="{C3380CC4-5D6E-409C-BE32-E72D297353CC}">
              <c16:uniqueId val="{00000008-B716-48B0-844F-4DA8BF2B5DE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B716-48B0-844F-4DA8BF2B5DE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5279</c:v>
                </c:pt>
                <c:pt idx="3">
                  <c:v>4978</c:v>
                </c:pt>
                <c:pt idx="6">
                  <c:v>4712</c:v>
                </c:pt>
                <c:pt idx="9">
                  <c:v>5874</c:v>
                </c:pt>
                <c:pt idx="12">
                  <c:v>5777</c:v>
                </c:pt>
              </c:numCache>
            </c:numRef>
          </c:val>
          <c:extLst>
            <c:ext xmlns:c16="http://schemas.microsoft.com/office/drawing/2014/chart" uri="{C3380CC4-5D6E-409C-BE32-E72D297353CC}">
              <c16:uniqueId val="{0000000A-B716-48B0-844F-4DA8BF2B5DE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225</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B716-48B0-844F-4DA8BF2B5DE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1211</c:v>
                </c:pt>
                <c:pt idx="1">
                  <c:v>1364</c:v>
                </c:pt>
                <c:pt idx="2">
                  <c:v>1524</c:v>
                </c:pt>
              </c:numCache>
            </c:numRef>
          </c:val>
          <c:extLst>
            <c:ext xmlns:c16="http://schemas.microsoft.com/office/drawing/2014/chart" uri="{C3380CC4-5D6E-409C-BE32-E72D297353CC}">
              <c16:uniqueId val="{00000000-4936-48B0-9DB2-7A1ED0254CA1}"/>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155</c:v>
                </c:pt>
                <c:pt idx="1">
                  <c:v>34</c:v>
                </c:pt>
                <c:pt idx="2">
                  <c:v>34</c:v>
                </c:pt>
              </c:numCache>
            </c:numRef>
          </c:val>
          <c:extLst>
            <c:ext xmlns:c16="http://schemas.microsoft.com/office/drawing/2014/chart" uri="{C3380CC4-5D6E-409C-BE32-E72D297353CC}">
              <c16:uniqueId val="{00000001-4936-48B0-9DB2-7A1ED0254CA1}"/>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980</c:v>
                </c:pt>
                <c:pt idx="1">
                  <c:v>928</c:v>
                </c:pt>
                <c:pt idx="2">
                  <c:v>1045</c:v>
                </c:pt>
              </c:numCache>
            </c:numRef>
          </c:val>
          <c:extLst>
            <c:ext xmlns:c16="http://schemas.microsoft.com/office/drawing/2014/chart" uri="{C3380CC4-5D6E-409C-BE32-E72D297353CC}">
              <c16:uniqueId val="{00000002-4936-48B0-9DB2-7A1ED0254CA1}"/>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北海道遠別町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年度借入れの臨時財政対策債等の償還完了に伴い、減少している。</a:t>
          </a:r>
        </a:p>
        <a:p>
          <a:r>
            <a:rPr kumimoji="1" lang="ja-JP" altLang="en-US" sz="1400">
              <a:latin typeface="ＭＳ ゴシック" pitchFamily="49" charset="-128"/>
              <a:ea typeface="ＭＳ ゴシック" pitchFamily="49" charset="-128"/>
            </a:rPr>
            <a:t>　地方債発行に関しては、大型事業に着手し、当面事業費の増額が続く予定となっているが、償還額を鑑み、事業を厳選しつつ新規借入れを行い、新規発行債は交付税算入率を踏まえて借入れし、一般財源での負担が大きくならないよう公債費の適正管理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北海道遠別町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地方債の現在高は、元金償還額が起債額を上回ったことにより減少している。</a:t>
          </a:r>
        </a:p>
        <a:p>
          <a:r>
            <a:rPr kumimoji="1" lang="ja-JP" altLang="en-US" sz="1400">
              <a:latin typeface="ＭＳ ゴシック" pitchFamily="49" charset="-128"/>
              <a:ea typeface="ＭＳ ゴシック" pitchFamily="49" charset="-128"/>
            </a:rPr>
            <a:t>　大型事業に着手し、当面事業費の増額が続く予定となっていることから、地方債の発行の増加も見込まれるが、充当可能財源等の確保に努め、できるかぎり地方債の発行を抑制し、将来負担の健全化に努め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北海道遠別町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・財政調整基金への決算剰余金等の積立、繰入金の減及び寄附金等の積立により、基金全体としては増加している。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・大型事業に着手し、当面事業費の増額が続く予定となっており、財政調整基金等の取り崩しが見込まれため、減少傾向となる。</a:t>
          </a: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・公共施設等整備基金：公共施設等整備。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・まちづくり応援基金：地域福祉の向上や次世代に引き継ぐべき地域資源の保全、活用等を図るため地域にあった活力あるまちづくりに</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資する事業。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・ふるさと創生基金：人材育成国際交流及びまちづくり推進事業。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・森林環境譲与税基金：民有林及び林業専用道の整備、木材利用・普及啓発等の促進に関する事業。</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・地域振興基金：本格的な高齢化社会の到来に備え、地域における福祉活動の促進、快適な生活環境の形成等地域の振興を図る事業。</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・公共施設等整備基金：積立による増加。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・まちづくり応援基金：寄附金の減少及びまちづくり事業実施に係る取崩による減少。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・ふるさと創生基金：交付金の積立による増加。</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・森林環境譲与税基金：森林環境譲与税の積立による増加。</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・今後予定している大型事業に備え、公共施設等整備基金への積立を予定するとともに、その後の大型事業のための取り崩しが見込まれ</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るが、事業目的に沿った基金の運用を行う。</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・決算剰余金１４１百万円や町有林立木売払代金等を積み立てたことによる増加。</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・経常経費の削減を図りつつ、現状の残高を維持できるよう努めるが、今後予定している大型事業のための取り崩しが見込まれる。</a:t>
          </a: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・増減なし。</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・計画的に基金を積み立て、比較的利率の高い借入から計画的に繰上償還を行い、実質公債費比率の圧縮に努める。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北海道遠別町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2,258
2,155
590.80
4,517,290
4,385,612
131,678
2,927,438
5,777,066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人口減少や少子高齢化の進展に加え、地域の経済や雇用が一段と厳しさを増す中で、税収が伸び悩み、類似団体平均値を下回っている状況が継続しており、地方交付税に大きく依存している財政構造である。</a:t>
          </a:r>
        </a:p>
        <a:p>
          <a:r>
            <a:rPr kumimoji="1" lang="ja-JP" altLang="en-US" sz="1300">
              <a:latin typeface="ＭＳ Ｐゴシック" panose="020B0600070205080204" pitchFamily="50" charset="-128"/>
              <a:ea typeface="ＭＳ Ｐゴシック" panose="020B0600070205080204" pitchFamily="50" charset="-128"/>
            </a:rPr>
            <a:t>　今後は、移住定住事業の推進により人口減少の歯止めとなる事業を展開し、町税等の徴収率向上対策に取り組みつつ、行政の効率化に努めることにより、財政の健全化を図る。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109008</xdr:rowOff>
    </xdr:from>
    <xdr:to>
      <xdr:col>23</xdr:col>
      <xdr:colOff>133350</xdr:colOff>
      <xdr:row>44</xdr:row>
      <xdr:rowOff>84667</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281208"/>
          <a:ext cx="0" cy="13472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56744</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84667</xdr:rowOff>
    </xdr:from>
    <xdr:to>
      <xdr:col>24</xdr:col>
      <xdr:colOff>12700</xdr:colOff>
      <xdr:row>44</xdr:row>
      <xdr:rowOff>84667</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23935</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602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109008</xdr:rowOff>
    </xdr:from>
    <xdr:to>
      <xdr:col>24</xdr:col>
      <xdr:colOff>12700</xdr:colOff>
      <xdr:row>36</xdr:row>
      <xdr:rowOff>109008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28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155575</xdr:rowOff>
    </xdr:from>
    <xdr:to>
      <xdr:col>23</xdr:col>
      <xdr:colOff>133350</xdr:colOff>
      <xdr:row>43</xdr:row>
      <xdr:rowOff>155575</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5279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20760</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21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155575</xdr:rowOff>
    </xdr:from>
    <xdr:to>
      <xdr:col>19</xdr:col>
      <xdr:colOff>133350</xdr:colOff>
      <xdr:row>43</xdr:row>
      <xdr:rowOff>155575</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527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4233</xdr:rowOff>
    </xdr:from>
    <xdr:to>
      <xdr:col>19</xdr:col>
      <xdr:colOff>184150</xdr:colOff>
      <xdr:row>43</xdr:row>
      <xdr:rowOff>105833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116010</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145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155575</xdr:rowOff>
    </xdr:from>
    <xdr:to>
      <xdr:col>15</xdr:col>
      <xdr:colOff>82550</xdr:colOff>
      <xdr:row>43</xdr:row>
      <xdr:rowOff>155575</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52792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155575</xdr:rowOff>
    </xdr:from>
    <xdr:to>
      <xdr:col>15</xdr:col>
      <xdr:colOff>133350</xdr:colOff>
      <xdr:row>43</xdr:row>
      <xdr:rowOff>85725</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95902</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135467</xdr:rowOff>
    </xdr:from>
    <xdr:to>
      <xdr:col>11</xdr:col>
      <xdr:colOff>31750</xdr:colOff>
      <xdr:row>43</xdr:row>
      <xdr:rowOff>155575</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5078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135467</xdr:rowOff>
    </xdr:from>
    <xdr:to>
      <xdr:col>11</xdr:col>
      <xdr:colOff>82550</xdr:colOff>
      <xdr:row>43</xdr:row>
      <xdr:rowOff>65617</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75794</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155575</xdr:rowOff>
    </xdr:from>
    <xdr:to>
      <xdr:col>7</xdr:col>
      <xdr:colOff>31750</xdr:colOff>
      <xdr:row>43</xdr:row>
      <xdr:rowOff>85725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564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95902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12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104775</xdr:rowOff>
    </xdr:from>
    <xdr:to>
      <xdr:col>23</xdr:col>
      <xdr:colOff>184150</xdr:colOff>
      <xdr:row>44</xdr:row>
      <xdr:rowOff>34925</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652</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373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104775</xdr:rowOff>
    </xdr:from>
    <xdr:to>
      <xdr:col>19</xdr:col>
      <xdr:colOff>184150</xdr:colOff>
      <xdr:row>44</xdr:row>
      <xdr:rowOff>34925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19702</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563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104775</xdr:rowOff>
    </xdr:from>
    <xdr:to>
      <xdr:col>15</xdr:col>
      <xdr:colOff>133350</xdr:colOff>
      <xdr:row>44</xdr:row>
      <xdr:rowOff>34925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19702</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104775</xdr:rowOff>
    </xdr:from>
    <xdr:to>
      <xdr:col>11</xdr:col>
      <xdr:colOff>82550</xdr:colOff>
      <xdr:row>44</xdr:row>
      <xdr:rowOff>34925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19702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84667</xdr:rowOff>
    </xdr:from>
    <xdr:to>
      <xdr:col>7</xdr:col>
      <xdr:colOff>31750</xdr:colOff>
      <xdr:row>44</xdr:row>
      <xdr:rowOff>14817</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171044</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義務的経費や補助金の削減により類似団体平均を下回っているが、地方交付税に大きく依存している財政構造にかわりがないことから、今後も引き続き計画的な事業の見直しを進めて経常経費の削減を図ると共に、税収確保に向けた取り組みを強化し、自主財源の確保に努める。</a:t>
          </a: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113454</xdr:rowOff>
    </xdr:from>
    <xdr:to>
      <xdr:col>23</xdr:col>
      <xdr:colOff>133350</xdr:colOff>
      <xdr:row>67</xdr:row>
      <xdr:rowOff>96096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9886104"/>
          <a:ext cx="0" cy="16971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68173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55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96096</xdr:rowOff>
    </xdr:from>
    <xdr:to>
      <xdr:col>24</xdr:col>
      <xdr:colOff>12700</xdr:colOff>
      <xdr:row>67</xdr:row>
      <xdr:rowOff>96096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583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28381</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62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113454</xdr:rowOff>
    </xdr:from>
    <xdr:to>
      <xdr:col>24</xdr:col>
      <xdr:colOff>12700</xdr:colOff>
      <xdr:row>57</xdr:row>
      <xdr:rowOff>113454</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9886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124883</xdr:rowOff>
    </xdr:from>
    <xdr:to>
      <xdr:col>23</xdr:col>
      <xdr:colOff>133350</xdr:colOff>
      <xdr:row>63</xdr:row>
      <xdr:rowOff>33867</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754783"/>
          <a:ext cx="8382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128075</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9294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155998</xdr:rowOff>
    </xdr:from>
    <xdr:to>
      <xdr:col>23</xdr:col>
      <xdr:colOff>184150</xdr:colOff>
      <xdr:row>64</xdr:row>
      <xdr:rowOff>86148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5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124883</xdr:rowOff>
    </xdr:from>
    <xdr:to>
      <xdr:col>19</xdr:col>
      <xdr:colOff>133350</xdr:colOff>
      <xdr:row>62</xdr:row>
      <xdr:rowOff>132927</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3225800" y="1075478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111760</xdr:rowOff>
    </xdr:from>
    <xdr:to>
      <xdr:col>19</xdr:col>
      <xdr:colOff>184150</xdr:colOff>
      <xdr:row>64</xdr:row>
      <xdr:rowOff>41910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26687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999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68580</xdr:rowOff>
    </xdr:from>
    <xdr:to>
      <xdr:col>15</xdr:col>
      <xdr:colOff>82550</xdr:colOff>
      <xdr:row>62</xdr:row>
      <xdr:rowOff>132927</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69848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63500</xdr:rowOff>
    </xdr:from>
    <xdr:to>
      <xdr:col>15</xdr:col>
      <xdr:colOff>133350</xdr:colOff>
      <xdr:row>63</xdr:row>
      <xdr:rowOff>165100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149877</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68580</xdr:rowOff>
    </xdr:from>
    <xdr:to>
      <xdr:col>11</xdr:col>
      <xdr:colOff>31750</xdr:colOff>
      <xdr:row>63</xdr:row>
      <xdr:rowOff>86148</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698480"/>
          <a:ext cx="889000" cy="1890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90170</xdr:rowOff>
    </xdr:from>
    <xdr:to>
      <xdr:col>11</xdr:col>
      <xdr:colOff>82550</xdr:colOff>
      <xdr:row>63</xdr:row>
      <xdr:rowOff>20320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5097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80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111760</xdr:rowOff>
    </xdr:from>
    <xdr:to>
      <xdr:col>7</xdr:col>
      <xdr:colOff>31750</xdr:colOff>
      <xdr:row>64</xdr:row>
      <xdr:rowOff>41910</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1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26687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99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154517</xdr:rowOff>
    </xdr:from>
    <xdr:to>
      <xdr:col>23</xdr:col>
      <xdr:colOff>184150</xdr:colOff>
      <xdr:row>63</xdr:row>
      <xdr:rowOff>84667</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171044</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629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74083</xdr:rowOff>
    </xdr:from>
    <xdr:to>
      <xdr:col>19</xdr:col>
      <xdr:colOff>184150</xdr:colOff>
      <xdr:row>63</xdr:row>
      <xdr:rowOff>4233</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70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14410</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4728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82127</xdr:rowOff>
    </xdr:from>
    <xdr:to>
      <xdr:col>15</xdr:col>
      <xdr:colOff>133350</xdr:colOff>
      <xdr:row>63</xdr:row>
      <xdr:rowOff>12277</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71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22454</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48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17780</xdr:rowOff>
    </xdr:from>
    <xdr:to>
      <xdr:col>11</xdr:col>
      <xdr:colOff>82550</xdr:colOff>
      <xdr:row>62</xdr:row>
      <xdr:rowOff>119380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129557</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35348</xdr:rowOff>
    </xdr:from>
    <xdr:to>
      <xdr:col>7</xdr:col>
      <xdr:colOff>31750</xdr:colOff>
      <xdr:row>63</xdr:row>
      <xdr:rowOff>136948</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83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147125</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0605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[615,067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類似団体平均値を上回っているのは、主に人件費が要因となっている。</a:t>
          </a:r>
        </a:p>
        <a:p>
          <a:r>
            <a:rPr kumimoji="1" lang="ja-JP" altLang="en-US" sz="1300">
              <a:latin typeface="ＭＳ Ｐゴシック" panose="020B0600070205080204" pitchFamily="50" charset="-128"/>
              <a:ea typeface="ＭＳ Ｐゴシック" panose="020B0600070205080204" pitchFamily="50" charset="-128"/>
            </a:rPr>
            <a:t>　今後は、行政サービスの維持・確保及び業務のバランスを考慮しつつ、事務事業の見直し及び退職者数に応じた新規採用などにより職員配置の適正化を図り、コストの削減に努める。</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a:extLst>
            <a:ext uri="{FF2B5EF4-FFF2-40B4-BE49-F238E27FC236}">
              <a16:creationId xmlns:a16="http://schemas.microsoft.com/office/drawing/2014/main" id="{00000000-0008-0000-0300-0000BD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54821</xdr:rowOff>
    </xdr:from>
    <xdr:to>
      <xdr:col>23</xdr:col>
      <xdr:colOff>133350</xdr:colOff>
      <xdr:row>88</xdr:row>
      <xdr:rowOff>126048</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flipV="1">
          <a:off x="4953000" y="13942271"/>
          <a:ext cx="0" cy="12713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98125</xdr:rowOff>
    </xdr:from>
    <xdr:ext cx="762000" cy="259045"/>
    <xdr:sp macro="" textlink="">
      <xdr:nvSpPr>
        <xdr:cNvPr id="191" name="人件費・物件費等の状況最小値テキスト">
          <a:extLst>
            <a:ext uri="{FF2B5EF4-FFF2-40B4-BE49-F238E27FC236}">
              <a16:creationId xmlns:a16="http://schemas.microsoft.com/office/drawing/2014/main" id="{00000000-0008-0000-0300-0000BF000000}"/>
            </a:ext>
          </a:extLst>
        </xdr:cNvPr>
        <xdr:cNvSpPr txBox="1"/>
      </xdr:nvSpPr>
      <xdr:spPr>
        <a:xfrm>
          <a:off x="5041900" y="1518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2,132,830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126048</xdr:rowOff>
    </xdr:from>
    <xdr:to>
      <xdr:col>24</xdr:col>
      <xdr:colOff>12700</xdr:colOff>
      <xdr:row>88</xdr:row>
      <xdr:rowOff>126048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5213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141198</xdr:rowOff>
    </xdr:from>
    <xdr:ext cx="762000" cy="259045"/>
    <xdr:sp macro="" textlink="">
      <xdr:nvSpPr>
        <xdr:cNvPr id="193" name="人件費・物件費等の状況最大値テキスト">
          <a:extLst>
            <a:ext uri="{FF2B5EF4-FFF2-40B4-BE49-F238E27FC236}">
              <a16:creationId xmlns:a16="http://schemas.microsoft.com/office/drawing/2014/main" id="{00000000-0008-0000-0300-0000C1000000}"/>
            </a:ext>
          </a:extLst>
        </xdr:cNvPr>
        <xdr:cNvSpPr txBox="1"/>
      </xdr:nvSpPr>
      <xdr:spPr>
        <a:xfrm>
          <a:off x="5041900" y="13685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288,728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54821</xdr:rowOff>
    </xdr:from>
    <xdr:to>
      <xdr:col>24</xdr:col>
      <xdr:colOff>12700</xdr:colOff>
      <xdr:row>81</xdr:row>
      <xdr:rowOff>54821</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864100" y="13942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79733</xdr:rowOff>
    </xdr:from>
    <xdr:to>
      <xdr:col>23</xdr:col>
      <xdr:colOff>133350</xdr:colOff>
      <xdr:row>82</xdr:row>
      <xdr:rowOff>108359</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114800" y="14138633"/>
          <a:ext cx="838200" cy="28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51159</xdr:rowOff>
    </xdr:from>
    <xdr:ext cx="762000" cy="259045"/>
    <xdr:sp macro="" textlink="">
      <xdr:nvSpPr>
        <xdr:cNvPr id="196" name="人件費・物件費等の状況平均値テキスト">
          <a:extLst>
            <a:ext uri="{FF2B5EF4-FFF2-40B4-BE49-F238E27FC236}">
              <a16:creationId xmlns:a16="http://schemas.microsoft.com/office/drawing/2014/main" id="{00000000-0008-0000-0300-0000C4000000}"/>
            </a:ext>
          </a:extLst>
        </xdr:cNvPr>
        <xdr:cNvSpPr txBox="1"/>
      </xdr:nvSpPr>
      <xdr:spPr>
        <a:xfrm>
          <a:off x="5041900" y="13938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34632</xdr:rowOff>
    </xdr:from>
    <xdr:to>
      <xdr:col>23</xdr:col>
      <xdr:colOff>184150</xdr:colOff>
      <xdr:row>82</xdr:row>
      <xdr:rowOff>136232</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902200" y="14093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53569</xdr:rowOff>
    </xdr:from>
    <xdr:to>
      <xdr:col>19</xdr:col>
      <xdr:colOff>133350</xdr:colOff>
      <xdr:row>82</xdr:row>
      <xdr:rowOff>79733</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3225800" y="14112469"/>
          <a:ext cx="889000" cy="26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4993</xdr:rowOff>
    </xdr:from>
    <xdr:to>
      <xdr:col>19</xdr:col>
      <xdr:colOff>184150</xdr:colOff>
      <xdr:row>82</xdr:row>
      <xdr:rowOff>106593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4064000" y="14063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116770</xdr:rowOff>
    </xdr:from>
    <xdr:ext cx="7366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3733800" y="138327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538,821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53569</xdr:rowOff>
    </xdr:from>
    <xdr:to>
      <xdr:col>15</xdr:col>
      <xdr:colOff>82550</xdr:colOff>
      <xdr:row>82</xdr:row>
      <xdr:rowOff>61392</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flipV="1">
          <a:off x="2336800" y="14112469"/>
          <a:ext cx="889000" cy="7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167111</xdr:rowOff>
    </xdr:from>
    <xdr:to>
      <xdr:col>15</xdr:col>
      <xdr:colOff>133350</xdr:colOff>
      <xdr:row>82</xdr:row>
      <xdr:rowOff>97261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3175000" y="14054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107438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2844800" y="13823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52919</xdr:rowOff>
    </xdr:from>
    <xdr:to>
      <xdr:col>11</xdr:col>
      <xdr:colOff>31750</xdr:colOff>
      <xdr:row>82</xdr:row>
      <xdr:rowOff>61392</xdr:rowOff>
    </xdr:to>
    <xdr:cxnSp macro="">
      <xdr:nvCxnSpPr>
        <xdr:cNvPr id="204" name="直線コネクタ 203">
          <a:extLst>
            <a:ext uri="{FF2B5EF4-FFF2-40B4-BE49-F238E27FC236}">
              <a16:creationId xmlns:a16="http://schemas.microsoft.com/office/drawing/2014/main" id="{00000000-0008-0000-0300-0000CC000000}"/>
            </a:ext>
          </a:extLst>
        </xdr:cNvPr>
        <xdr:cNvCxnSpPr/>
      </xdr:nvCxnSpPr>
      <xdr:spPr>
        <a:xfrm>
          <a:off x="1447800" y="14111819"/>
          <a:ext cx="889000" cy="8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141692</xdr:rowOff>
    </xdr:from>
    <xdr:to>
      <xdr:col>11</xdr:col>
      <xdr:colOff>82550</xdr:colOff>
      <xdr:row>82</xdr:row>
      <xdr:rowOff>71842</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2286000" y="14029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82019</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955800" y="1379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127281</xdr:rowOff>
    </xdr:from>
    <xdr:to>
      <xdr:col>7</xdr:col>
      <xdr:colOff>31750</xdr:colOff>
      <xdr:row>82</xdr:row>
      <xdr:rowOff>57431</xdr:rowOff>
    </xdr:to>
    <xdr:sp macro="" textlink="">
      <xdr:nvSpPr>
        <xdr:cNvPr id="207" name="フローチャート: 判断 206">
          <a:extLst>
            <a:ext uri="{FF2B5EF4-FFF2-40B4-BE49-F238E27FC236}">
              <a16:creationId xmlns:a16="http://schemas.microsoft.com/office/drawing/2014/main" id="{00000000-0008-0000-0300-0000CF000000}"/>
            </a:ext>
          </a:extLst>
        </xdr:cNvPr>
        <xdr:cNvSpPr/>
      </xdr:nvSpPr>
      <xdr:spPr>
        <a:xfrm>
          <a:off x="1397000" y="14014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67608</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066800" y="13783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57559</xdr:rowOff>
    </xdr:from>
    <xdr:to>
      <xdr:col>23</xdr:col>
      <xdr:colOff>184150</xdr:colOff>
      <xdr:row>82</xdr:row>
      <xdr:rowOff>159159</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902200" y="14116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29636</xdr:rowOff>
    </xdr:from>
    <xdr:ext cx="762000" cy="259045"/>
    <xdr:sp macro="" textlink="">
      <xdr:nvSpPr>
        <xdr:cNvPr id="215" name="人件費・物件費等の状況該当値テキスト">
          <a:extLst>
            <a:ext uri="{FF2B5EF4-FFF2-40B4-BE49-F238E27FC236}">
              <a16:creationId xmlns:a16="http://schemas.microsoft.com/office/drawing/2014/main" id="{00000000-0008-0000-0300-0000D7000000}"/>
            </a:ext>
          </a:extLst>
        </xdr:cNvPr>
        <xdr:cNvSpPr txBox="1"/>
      </xdr:nvSpPr>
      <xdr:spPr>
        <a:xfrm>
          <a:off x="5041900" y="14088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615,067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28933</xdr:rowOff>
    </xdr:from>
    <xdr:to>
      <xdr:col>19</xdr:col>
      <xdr:colOff>184150</xdr:colOff>
      <xdr:row>82</xdr:row>
      <xdr:rowOff>130533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4064000" y="14087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115310</xdr:rowOff>
    </xdr:from>
    <xdr:ext cx="7366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3733800" y="14174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2769</xdr:rowOff>
    </xdr:from>
    <xdr:to>
      <xdr:col>15</xdr:col>
      <xdr:colOff>133350</xdr:colOff>
      <xdr:row>82</xdr:row>
      <xdr:rowOff>104369</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3175000" y="14061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89146</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2844800" y="14148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10592</xdr:rowOff>
    </xdr:from>
    <xdr:to>
      <xdr:col>11</xdr:col>
      <xdr:colOff>82550</xdr:colOff>
      <xdr:row>82</xdr:row>
      <xdr:rowOff>112192</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2286000" y="14069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96969</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955800" y="1415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2119</xdr:rowOff>
    </xdr:from>
    <xdr:to>
      <xdr:col>7</xdr:col>
      <xdr:colOff>31750</xdr:colOff>
      <xdr:row>82</xdr:row>
      <xdr:rowOff>103719</xdr:rowOff>
    </xdr:to>
    <xdr:sp macro="" textlink="">
      <xdr:nvSpPr>
        <xdr:cNvPr id="222" name="楕円 221">
          <a:extLst>
            <a:ext uri="{FF2B5EF4-FFF2-40B4-BE49-F238E27FC236}">
              <a16:creationId xmlns:a16="http://schemas.microsoft.com/office/drawing/2014/main" id="{00000000-0008-0000-0300-0000DE000000}"/>
            </a:ext>
          </a:extLst>
        </xdr:cNvPr>
        <xdr:cNvSpPr/>
      </xdr:nvSpPr>
      <xdr:spPr>
        <a:xfrm>
          <a:off x="1397000" y="14061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88496</xdr:rowOff>
    </xdr:from>
    <xdr:ext cx="762000" cy="259045"/>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066800" y="14147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概ね類似団体平均値で推移していたが、職員構成の変動に伴う階層変動により類似団体を上回っている。</a:t>
          </a:r>
        </a:p>
        <a:p>
          <a:r>
            <a:rPr kumimoji="1" lang="ja-JP" altLang="en-US" sz="1300">
              <a:latin typeface="ＭＳ Ｐゴシック" panose="020B0600070205080204" pitchFamily="50" charset="-128"/>
              <a:ea typeface="ＭＳ Ｐゴシック" panose="020B0600070205080204" pitchFamily="50" charset="-128"/>
            </a:rPr>
            <a:t>　今後は、職員の適正配置により人件費の縮減を図ると共に、給与体系の適正化に努める。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69850</xdr:rowOff>
    </xdr:from>
    <xdr:to>
      <xdr:col>85</xdr:col>
      <xdr:colOff>95250</xdr:colOff>
      <xdr:row>89</xdr:row>
      <xdr:rowOff>69850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88</xdr:row>
      <xdr:rowOff>99077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101600</xdr:rowOff>
    </xdr:from>
    <xdr:to>
      <xdr:col>85</xdr:col>
      <xdr:colOff>95250</xdr:colOff>
      <xdr:row>86</xdr:row>
      <xdr:rowOff>101600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130827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83</xdr:row>
      <xdr:rowOff>133350</xdr:rowOff>
    </xdr:from>
    <xdr:to>
      <xdr:col>85</xdr:col>
      <xdr:colOff>95250</xdr:colOff>
      <xdr:row>83</xdr:row>
      <xdr:rowOff>133350</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162577</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165100</xdr:rowOff>
    </xdr:from>
    <xdr:to>
      <xdr:col>85</xdr:col>
      <xdr:colOff>95250</xdr:colOff>
      <xdr:row>80</xdr:row>
      <xdr:rowOff>165100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22877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82</xdr:row>
      <xdr:rowOff>155194</xdr:rowOff>
    </xdr:from>
    <xdr:to>
      <xdr:col>81</xdr:col>
      <xdr:colOff>44450</xdr:colOff>
      <xdr:row>89</xdr:row>
      <xdr:rowOff>79502</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4214094"/>
          <a:ext cx="0" cy="11244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51579</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31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79502</xdr:rowOff>
    </xdr:from>
    <xdr:to>
      <xdr:col>81</xdr:col>
      <xdr:colOff>133350</xdr:colOff>
      <xdr:row>89</xdr:row>
      <xdr:rowOff>79502</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3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81</xdr:row>
      <xdr:rowOff>70121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957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82</xdr:row>
      <xdr:rowOff>155194</xdr:rowOff>
    </xdr:from>
    <xdr:to>
      <xdr:col>81</xdr:col>
      <xdr:colOff>133350</xdr:colOff>
      <xdr:row>82</xdr:row>
      <xdr:rowOff>155194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42140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88</xdr:row>
      <xdr:rowOff>38608</xdr:rowOff>
    </xdr:from>
    <xdr:to>
      <xdr:col>81</xdr:col>
      <xdr:colOff>44450</xdr:colOff>
      <xdr:row>88</xdr:row>
      <xdr:rowOff>86868</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5126208"/>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166133</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9108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149606</xdr:rowOff>
    </xdr:from>
    <xdr:to>
      <xdr:col>81</xdr:col>
      <xdr:colOff>95250</xdr:colOff>
      <xdr:row>88</xdr:row>
      <xdr:rowOff>79756</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88</xdr:row>
      <xdr:rowOff>53087</xdr:rowOff>
    </xdr:from>
    <xdr:to>
      <xdr:col>77</xdr:col>
      <xdr:colOff>44450</xdr:colOff>
      <xdr:row>88</xdr:row>
      <xdr:rowOff>86868</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5140687"/>
          <a:ext cx="889000" cy="33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87</xdr:row>
      <xdr:rowOff>139954</xdr:rowOff>
    </xdr:from>
    <xdr:to>
      <xdr:col>77</xdr:col>
      <xdr:colOff>95250</xdr:colOff>
      <xdr:row>88</xdr:row>
      <xdr:rowOff>70104</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505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80281</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82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88</xdr:row>
      <xdr:rowOff>53087</xdr:rowOff>
    </xdr:from>
    <xdr:to>
      <xdr:col>72</xdr:col>
      <xdr:colOff>203200</xdr:colOff>
      <xdr:row>88</xdr:row>
      <xdr:rowOff>77215</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4401800" y="15140687"/>
          <a:ext cx="889000" cy="24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87</xdr:row>
      <xdr:rowOff>144780</xdr:rowOff>
    </xdr:from>
    <xdr:to>
      <xdr:col>73</xdr:col>
      <xdr:colOff>44450</xdr:colOff>
      <xdr:row>88</xdr:row>
      <xdr:rowOff>74930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506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85107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829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77215</xdr:rowOff>
    </xdr:from>
    <xdr:to>
      <xdr:col>68</xdr:col>
      <xdr:colOff>152400</xdr:colOff>
      <xdr:row>88</xdr:row>
      <xdr:rowOff>101346</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3512800" y="15164815"/>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87</xdr:row>
      <xdr:rowOff>154432</xdr:rowOff>
    </xdr:from>
    <xdr:to>
      <xdr:col>68</xdr:col>
      <xdr:colOff>203200</xdr:colOff>
      <xdr:row>88</xdr:row>
      <xdr:rowOff>84582</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5070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94759</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839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87</xdr:row>
      <xdr:rowOff>149606</xdr:rowOff>
    </xdr:from>
    <xdr:to>
      <xdr:col>64</xdr:col>
      <xdr:colOff>152400</xdr:colOff>
      <xdr:row>88</xdr:row>
      <xdr:rowOff>79756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506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89933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83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159258</xdr:rowOff>
    </xdr:from>
    <xdr:to>
      <xdr:col>81</xdr:col>
      <xdr:colOff>95250</xdr:colOff>
      <xdr:row>88</xdr:row>
      <xdr:rowOff>89408</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507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131335</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5047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88</xdr:row>
      <xdr:rowOff>36068</xdr:rowOff>
    </xdr:from>
    <xdr:to>
      <xdr:col>77</xdr:col>
      <xdr:colOff>95250</xdr:colOff>
      <xdr:row>88</xdr:row>
      <xdr:rowOff>137668</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5123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88</xdr:row>
      <xdr:rowOff>122445</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5210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88</xdr:row>
      <xdr:rowOff>2287</xdr:rowOff>
    </xdr:from>
    <xdr:to>
      <xdr:col>73</xdr:col>
      <xdr:colOff>44450</xdr:colOff>
      <xdr:row>88</xdr:row>
      <xdr:rowOff>103887</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50898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88</xdr:row>
      <xdr:rowOff>88664</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5176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26415</xdr:rowOff>
    </xdr:from>
    <xdr:to>
      <xdr:col>68</xdr:col>
      <xdr:colOff>203200</xdr:colOff>
      <xdr:row>88</xdr:row>
      <xdr:rowOff>128015</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5114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88</xdr:row>
      <xdr:rowOff>112792</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5200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50546</xdr:rowOff>
    </xdr:from>
    <xdr:to>
      <xdr:col>64</xdr:col>
      <xdr:colOff>152400</xdr:colOff>
      <xdr:row>88</xdr:row>
      <xdr:rowOff>152146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5138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136923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5224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[28.34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定員適正化計画に基づく退職者の補充抑制や民間委託等により、職員数の削減に努めてきたが、退職者の再任用により削減が進んでいない為、類似団体平均を上回っている。</a:t>
          </a:r>
        </a:p>
        <a:p>
          <a:r>
            <a:rPr kumimoji="1" lang="ja-JP" altLang="en-US" sz="1300">
              <a:latin typeface="ＭＳ Ｐゴシック" panose="020B0600070205080204" pitchFamily="50" charset="-128"/>
              <a:ea typeface="ＭＳ Ｐゴシック" panose="020B0600070205080204" pitchFamily="50" charset="-128"/>
            </a:rPr>
            <a:t>　今後も、行政サービスの維持・確保及び業務のバランスを考慮しつつ、事務事業の見直し及び退職者数に応じた新規採用の実施などにより適切な定員管理に努める。</a:t>
          </a: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139340</xdr:rowOff>
    </xdr:from>
    <xdr:to>
      <xdr:col>81</xdr:col>
      <xdr:colOff>44450</xdr:colOff>
      <xdr:row>67</xdr:row>
      <xdr:rowOff>114798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54890"/>
          <a:ext cx="0" cy="13470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86875</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574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114798</xdr:rowOff>
    </xdr:from>
    <xdr:to>
      <xdr:col>81</xdr:col>
      <xdr:colOff>133350</xdr:colOff>
      <xdr:row>67</xdr:row>
      <xdr:rowOff>114798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01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54267</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98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139340</xdr:rowOff>
    </xdr:from>
    <xdr:to>
      <xdr:col>81</xdr:col>
      <xdr:colOff>133350</xdr:colOff>
      <xdr:row>59</xdr:row>
      <xdr:rowOff>139340</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548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100679</xdr:rowOff>
    </xdr:from>
    <xdr:to>
      <xdr:col>81</xdr:col>
      <xdr:colOff>44450</xdr:colOff>
      <xdr:row>61</xdr:row>
      <xdr:rowOff>102087</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179800" y="10559129"/>
          <a:ext cx="838200" cy="1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167075</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28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150548</xdr:rowOff>
    </xdr:from>
    <xdr:to>
      <xdr:col>81</xdr:col>
      <xdr:colOff>95250</xdr:colOff>
      <xdr:row>61</xdr:row>
      <xdr:rowOff>80698</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43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96456</xdr:rowOff>
    </xdr:from>
    <xdr:to>
      <xdr:col>77</xdr:col>
      <xdr:colOff>44450</xdr:colOff>
      <xdr:row>61</xdr:row>
      <xdr:rowOff>100679</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0554906"/>
          <a:ext cx="889000" cy="4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140494</xdr:rowOff>
    </xdr:from>
    <xdr:to>
      <xdr:col>77</xdr:col>
      <xdr:colOff>95250</xdr:colOff>
      <xdr:row>61</xdr:row>
      <xdr:rowOff>70644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4274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80821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196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94848</xdr:rowOff>
    </xdr:from>
    <xdr:to>
      <xdr:col>72</xdr:col>
      <xdr:colOff>203200</xdr:colOff>
      <xdr:row>61</xdr:row>
      <xdr:rowOff>96456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0553298"/>
          <a:ext cx="889000" cy="1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132652</xdr:rowOff>
    </xdr:from>
    <xdr:to>
      <xdr:col>73</xdr:col>
      <xdr:colOff>44450</xdr:colOff>
      <xdr:row>61</xdr:row>
      <xdr:rowOff>62802</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41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72979</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188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77756</xdr:rowOff>
    </xdr:from>
    <xdr:to>
      <xdr:col>68</xdr:col>
      <xdr:colOff>152400</xdr:colOff>
      <xdr:row>61</xdr:row>
      <xdr:rowOff>94848</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0536206"/>
          <a:ext cx="889000" cy="17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118173</xdr:rowOff>
    </xdr:from>
    <xdr:to>
      <xdr:col>68</xdr:col>
      <xdr:colOff>203200</xdr:colOff>
      <xdr:row>61</xdr:row>
      <xdr:rowOff>48323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405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58500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17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110331</xdr:rowOff>
    </xdr:from>
    <xdr:to>
      <xdr:col>64</xdr:col>
      <xdr:colOff>152400</xdr:colOff>
      <xdr:row>61</xdr:row>
      <xdr:rowOff>40481</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97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50658</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16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51287</xdr:rowOff>
    </xdr:from>
    <xdr:to>
      <xdr:col>81</xdr:col>
      <xdr:colOff>95250</xdr:colOff>
      <xdr:row>61</xdr:row>
      <xdr:rowOff>152887</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509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23364</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481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49879</xdr:rowOff>
    </xdr:from>
    <xdr:to>
      <xdr:col>77</xdr:col>
      <xdr:colOff>95250</xdr:colOff>
      <xdr:row>61</xdr:row>
      <xdr:rowOff>151479</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50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136256</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594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45656</xdr:rowOff>
    </xdr:from>
    <xdr:to>
      <xdr:col>73</xdr:col>
      <xdr:colOff>44450</xdr:colOff>
      <xdr:row>61</xdr:row>
      <xdr:rowOff>147256</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504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132033</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590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44048</xdr:rowOff>
    </xdr:from>
    <xdr:to>
      <xdr:col>68</xdr:col>
      <xdr:colOff>203200</xdr:colOff>
      <xdr:row>61</xdr:row>
      <xdr:rowOff>145648</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502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130425</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588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26956</xdr:rowOff>
    </xdr:from>
    <xdr:to>
      <xdr:col>64</xdr:col>
      <xdr:colOff>152400</xdr:colOff>
      <xdr:row>61</xdr:row>
      <xdr:rowOff>128556</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485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113333</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57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平成</a:t>
          </a:r>
          <a:r>
            <a:rPr kumimoji="1" lang="en-US" altLang="ja-JP" sz="1300">
              <a:latin typeface="ＭＳ Ｐゴシック" panose="020B0600070205080204" pitchFamily="50" charset="-128"/>
              <a:ea typeface="ＭＳ Ｐゴシック" panose="020B0600070205080204" pitchFamily="50" charset="-128"/>
            </a:rPr>
            <a:t>27</a:t>
          </a:r>
          <a:r>
            <a:rPr kumimoji="1" lang="ja-JP" altLang="en-US" sz="1300">
              <a:latin typeface="ＭＳ Ｐゴシック" panose="020B0600070205080204" pitchFamily="50" charset="-128"/>
              <a:ea typeface="ＭＳ Ｐゴシック" panose="020B0600070205080204" pitchFamily="50" charset="-128"/>
            </a:rPr>
            <a:t>年度借入れの臨時財政対策債等の償還完了に伴い低下したが、依然として類似団体平均を上回っている。近年は大型事業を実施していることから、今後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年間程度は上昇する見込みである。</a:t>
          </a:r>
        </a:p>
        <a:p>
          <a:r>
            <a:rPr kumimoji="1" lang="ja-JP" altLang="en-US" sz="1300">
              <a:latin typeface="ＭＳ Ｐゴシック" panose="020B0600070205080204" pitchFamily="50" charset="-128"/>
              <a:ea typeface="ＭＳ Ｐゴシック" panose="020B0600070205080204" pitchFamily="50" charset="-128"/>
            </a:rPr>
            <a:t>　緊急度・住民ニーズを的確に把握した事業の選択により、大幅な上昇とならないよう財政運営に努める。</a:t>
          </a: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38</xdr:row>
      <xdr:rowOff>21082</xdr:rowOff>
    </xdr:from>
    <xdr:to>
      <xdr:col>81</xdr:col>
      <xdr:colOff>44450</xdr:colOff>
      <xdr:row>43</xdr:row>
      <xdr:rowOff>143510</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7018000" y="6536182"/>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107459</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7106900" y="6279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38</xdr:row>
      <xdr:rowOff>21082</xdr:rowOff>
    </xdr:from>
    <xdr:to>
      <xdr:col>81</xdr:col>
      <xdr:colOff>133350</xdr:colOff>
      <xdr:row>38</xdr:row>
      <xdr:rowOff>21082</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6929100" y="6536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148590</xdr:rowOff>
    </xdr:from>
    <xdr:to>
      <xdr:col>81</xdr:col>
      <xdr:colOff>44450</xdr:colOff>
      <xdr:row>41</xdr:row>
      <xdr:rowOff>158242</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6179800" y="7178040"/>
          <a:ext cx="8382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66057</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7106900" y="692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9672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148590</xdr:rowOff>
    </xdr:from>
    <xdr:to>
      <xdr:col>77</xdr:col>
      <xdr:colOff>44450</xdr:colOff>
      <xdr:row>41</xdr:row>
      <xdr:rowOff>158242</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5290800" y="717804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35052</xdr:rowOff>
    </xdr:from>
    <xdr:to>
      <xdr:col>77</xdr:col>
      <xdr:colOff>95250</xdr:colOff>
      <xdr:row>41</xdr:row>
      <xdr:rowOff>136652</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6129000" y="706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146829</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5798800" y="68333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138938</xdr:rowOff>
    </xdr:from>
    <xdr:to>
      <xdr:col>72</xdr:col>
      <xdr:colOff>203200</xdr:colOff>
      <xdr:row>41</xdr:row>
      <xdr:rowOff>148590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4401800" y="716838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25400</xdr:rowOff>
    </xdr:from>
    <xdr:to>
      <xdr:col>73</xdr:col>
      <xdr:colOff>44450</xdr:colOff>
      <xdr:row>41</xdr:row>
      <xdr:rowOff>127000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240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137177</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4909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41</xdr:row>
      <xdr:rowOff>100330</xdr:rowOff>
    </xdr:from>
    <xdr:to>
      <xdr:col>68</xdr:col>
      <xdr:colOff>152400</xdr:colOff>
      <xdr:row>41</xdr:row>
      <xdr:rowOff>138938</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13512800" y="7129780"/>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25400</xdr:rowOff>
    </xdr:from>
    <xdr:to>
      <xdr:col>68</xdr:col>
      <xdr:colOff>203200</xdr:colOff>
      <xdr:row>41</xdr:row>
      <xdr:rowOff>127000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4351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137177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020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20574</xdr:rowOff>
    </xdr:from>
    <xdr:to>
      <xdr:col>64</xdr:col>
      <xdr:colOff>152400</xdr:colOff>
      <xdr:row>41</xdr:row>
      <xdr:rowOff>122174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3462000" y="705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132351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3131800" y="6818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97790</xdr:rowOff>
    </xdr:from>
    <xdr:to>
      <xdr:col>81</xdr:col>
      <xdr:colOff>95250</xdr:colOff>
      <xdr:row>42</xdr:row>
      <xdr:rowOff>27940</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9672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69867</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7106900" y="7099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107442</xdr:rowOff>
    </xdr:from>
    <xdr:to>
      <xdr:col>77</xdr:col>
      <xdr:colOff>95250</xdr:colOff>
      <xdr:row>42</xdr:row>
      <xdr:rowOff>37592</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6129000" y="713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22369</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5798800" y="722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97790</xdr:rowOff>
    </xdr:from>
    <xdr:to>
      <xdr:col>73</xdr:col>
      <xdr:colOff>44450</xdr:colOff>
      <xdr:row>42</xdr:row>
      <xdr:rowOff>27940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5240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12717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88138</xdr:rowOff>
    </xdr:from>
    <xdr:to>
      <xdr:col>68</xdr:col>
      <xdr:colOff>203200</xdr:colOff>
      <xdr:row>42</xdr:row>
      <xdr:rowOff>18288</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4351000" y="711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3065</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4020800" y="720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49530</xdr:rowOff>
    </xdr:from>
    <xdr:to>
      <xdr:col>64</xdr:col>
      <xdr:colOff>152400</xdr:colOff>
      <xdr:row>41</xdr:row>
      <xdr:rowOff>151130</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3462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135907</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地方債の繰上償還等による現在高の減少に加え、地方交付税の増額に伴う基金への積立の増加により算定されていない。</a:t>
          </a:r>
        </a:p>
        <a:p>
          <a:r>
            <a:rPr kumimoji="1" lang="ja-JP" altLang="en-US" sz="1300">
              <a:latin typeface="ＭＳ Ｐゴシック" panose="020B0600070205080204" pitchFamily="50" charset="-128"/>
              <a:ea typeface="ＭＳ Ｐゴシック" panose="020B0600070205080204" pitchFamily="50" charset="-128"/>
            </a:rPr>
            <a:t>　大型事業に着手し、当面事業費の増額が続く予定となっているが、その中でも地方債発行の抑制及び基金積立等により充当可能財源の確保や事業実施の適正化を図り、財政の健全化に努める。</a:t>
          </a: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125800</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7018000" y="2370667"/>
          <a:ext cx="0" cy="16984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97877</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7106900" y="404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125800</xdr:rowOff>
    </xdr:from>
    <xdr:to>
      <xdr:col>81</xdr:col>
      <xdr:colOff>133350</xdr:colOff>
      <xdr:row>23</xdr:row>
      <xdr:rowOff>125800</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406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58984</xdr:rowOff>
    </xdr:from>
    <xdr:to>
      <xdr:col>64</xdr:col>
      <xdr:colOff>152400</xdr:colOff>
      <xdr:row>14</xdr:row>
      <xdr:rowOff>160584</xdr:rowOff>
    </xdr:to>
    <xdr:sp macro="" textlink="">
      <xdr:nvSpPr>
        <xdr:cNvPr id="453" name="楕円 452">
          <a:extLst>
            <a:ext uri="{FF2B5EF4-FFF2-40B4-BE49-F238E27FC236}">
              <a16:creationId xmlns:a16="http://schemas.microsoft.com/office/drawing/2014/main" id="{00000000-0008-0000-0300-0000C5010000}"/>
            </a:ext>
          </a:extLst>
        </xdr:cNvPr>
        <xdr:cNvSpPr/>
      </xdr:nvSpPr>
      <xdr:spPr>
        <a:xfrm>
          <a:off x="13462000" y="2459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145361</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131800" y="2545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北海道遠別町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2,258
2,155
590.80
4,517,290
4,385,612
131,678
2,927,438
5,777,066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係る経常収支比率については、類似団体平均を下回っている状況ではあるが、職員数が類似団体平均と比較して多いため、今後も行政サービスの質の低下に留意しながら、職員適正化計画に基づき適正な定員管理を行い、人件費の縮減を図っ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157480</xdr:rowOff>
    </xdr:from>
    <xdr:to>
      <xdr:col>24</xdr:col>
      <xdr:colOff>25400</xdr:colOff>
      <xdr:row>40</xdr:row>
      <xdr:rowOff>39370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6438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11447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86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39370</xdr:rowOff>
    </xdr:from>
    <xdr:to>
      <xdr:col>24</xdr:col>
      <xdr:colOff>114300</xdr:colOff>
      <xdr:row>40</xdr:row>
      <xdr:rowOff>39370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897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72407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38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157480</xdr:rowOff>
    </xdr:from>
    <xdr:to>
      <xdr:col>24</xdr:col>
      <xdr:colOff>114300</xdr:colOff>
      <xdr:row>32</xdr:row>
      <xdr:rowOff>157480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643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34</xdr:row>
      <xdr:rowOff>77470</xdr:rowOff>
    </xdr:from>
    <xdr:to>
      <xdr:col>24</xdr:col>
      <xdr:colOff>25400</xdr:colOff>
      <xdr:row>34</xdr:row>
      <xdr:rowOff>130810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590677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132097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32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160020</xdr:rowOff>
    </xdr:from>
    <xdr:to>
      <xdr:col>24</xdr:col>
      <xdr:colOff>76200</xdr:colOff>
      <xdr:row>36</xdr:row>
      <xdr:rowOff>90170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34</xdr:row>
      <xdr:rowOff>77470</xdr:rowOff>
    </xdr:from>
    <xdr:to>
      <xdr:col>19</xdr:col>
      <xdr:colOff>187325</xdr:colOff>
      <xdr:row>35</xdr:row>
      <xdr:rowOff>43180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590677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129540</xdr:rowOff>
    </xdr:from>
    <xdr:to>
      <xdr:col>20</xdr:col>
      <xdr:colOff>38100</xdr:colOff>
      <xdr:row>36</xdr:row>
      <xdr:rowOff>59690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44467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216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130810</xdr:rowOff>
    </xdr:from>
    <xdr:to>
      <xdr:col>15</xdr:col>
      <xdr:colOff>98425</xdr:colOff>
      <xdr:row>35</xdr:row>
      <xdr:rowOff>43180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596011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129540</xdr:rowOff>
    </xdr:from>
    <xdr:to>
      <xdr:col>15</xdr:col>
      <xdr:colOff>149225</xdr:colOff>
      <xdr:row>36</xdr:row>
      <xdr:rowOff>59690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30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44467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21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130810</xdr:rowOff>
    </xdr:from>
    <xdr:to>
      <xdr:col>11</xdr:col>
      <xdr:colOff>9525</xdr:colOff>
      <xdr:row>35</xdr:row>
      <xdr:rowOff>20320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596011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106680</xdr:rowOff>
    </xdr:from>
    <xdr:to>
      <xdr:col>11</xdr:col>
      <xdr:colOff>60325</xdr:colOff>
      <xdr:row>36</xdr:row>
      <xdr:rowOff>36830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07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21607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19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15240</xdr:rowOff>
    </xdr:from>
    <xdr:to>
      <xdr:col>6</xdr:col>
      <xdr:colOff>171450</xdr:colOff>
      <xdr:row>36</xdr:row>
      <xdr:rowOff>116840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101617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80010</xdr:rowOff>
    </xdr:from>
    <xdr:to>
      <xdr:col>24</xdr:col>
      <xdr:colOff>76200</xdr:colOff>
      <xdr:row>35</xdr:row>
      <xdr:rowOff>10160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5909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96537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754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26670</xdr:rowOff>
    </xdr:from>
    <xdr:to>
      <xdr:col>20</xdr:col>
      <xdr:colOff>38100</xdr:colOff>
      <xdr:row>34</xdr:row>
      <xdr:rowOff>128270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585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32</xdr:row>
      <xdr:rowOff>138447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624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163830</xdr:rowOff>
    </xdr:from>
    <xdr:to>
      <xdr:col>15</xdr:col>
      <xdr:colOff>149225</xdr:colOff>
      <xdr:row>35</xdr:row>
      <xdr:rowOff>93980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599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104157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76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80010</xdr:rowOff>
    </xdr:from>
    <xdr:to>
      <xdr:col>11</xdr:col>
      <xdr:colOff>60325</xdr:colOff>
      <xdr:row>35</xdr:row>
      <xdr:rowOff>10160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5909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33</xdr:row>
      <xdr:rowOff>20337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67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140970</xdr:rowOff>
    </xdr:from>
    <xdr:to>
      <xdr:col>6</xdr:col>
      <xdr:colOff>171450</xdr:colOff>
      <xdr:row>35</xdr:row>
      <xdr:rowOff>71120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5970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33</xdr:row>
      <xdr:rowOff>81297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739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類似団体平均を下回っており、今後も事務事業の見直しやコスト削減に努めることにより、経常経費の節減を図る。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159004</xdr:rowOff>
    </xdr:from>
    <xdr:to>
      <xdr:col>82</xdr:col>
      <xdr:colOff>107950</xdr:colOff>
      <xdr:row>20</xdr:row>
      <xdr:rowOff>113284</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9304"/>
          <a:ext cx="0" cy="982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85361</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514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113284</xdr:rowOff>
    </xdr:from>
    <xdr:to>
      <xdr:col>82</xdr:col>
      <xdr:colOff>196850</xdr:colOff>
      <xdr:row>20</xdr:row>
      <xdr:rowOff>113284</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542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73931</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3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159004</xdr:rowOff>
    </xdr:from>
    <xdr:to>
      <xdr:col>82</xdr:col>
      <xdr:colOff>196850</xdr:colOff>
      <xdr:row>14</xdr:row>
      <xdr:rowOff>159004</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9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149860</xdr:rowOff>
    </xdr:from>
    <xdr:to>
      <xdr:col>82</xdr:col>
      <xdr:colOff>107950</xdr:colOff>
      <xdr:row>17</xdr:row>
      <xdr:rowOff>14986</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89306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17</xdr:row>
      <xdr:rowOff>23131</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9377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51054</xdr:rowOff>
    </xdr:from>
    <xdr:to>
      <xdr:col>82</xdr:col>
      <xdr:colOff>158750</xdr:colOff>
      <xdr:row>17</xdr:row>
      <xdr:rowOff>152654</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65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145288</xdr:rowOff>
    </xdr:from>
    <xdr:to>
      <xdr:col>78</xdr:col>
      <xdr:colOff>69850</xdr:colOff>
      <xdr:row>16</xdr:row>
      <xdr:rowOff>149860</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a:off x="14782800" y="28884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37338</xdr:rowOff>
    </xdr:from>
    <xdr:to>
      <xdr:col>78</xdr:col>
      <xdr:colOff>120650</xdr:colOff>
      <xdr:row>17</xdr:row>
      <xdr:rowOff>138938</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51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123715</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383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108712</xdr:rowOff>
    </xdr:from>
    <xdr:to>
      <xdr:col>73</xdr:col>
      <xdr:colOff>180975</xdr:colOff>
      <xdr:row>16</xdr:row>
      <xdr:rowOff>145288</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8519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23622</xdr:rowOff>
    </xdr:from>
    <xdr:to>
      <xdr:col>74</xdr:col>
      <xdr:colOff>31750</xdr:colOff>
      <xdr:row>17</xdr:row>
      <xdr:rowOff>125222</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109999</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3024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108712</xdr:rowOff>
    </xdr:from>
    <xdr:to>
      <xdr:col>69</xdr:col>
      <xdr:colOff>92075</xdr:colOff>
      <xdr:row>16</xdr:row>
      <xdr:rowOff>145288</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851912"/>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140208</xdr:rowOff>
    </xdr:from>
    <xdr:to>
      <xdr:col>69</xdr:col>
      <xdr:colOff>142875</xdr:colOff>
      <xdr:row>17</xdr:row>
      <xdr:rowOff>70358</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83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55135</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69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144780</xdr:rowOff>
    </xdr:from>
    <xdr:to>
      <xdr:col>65</xdr:col>
      <xdr:colOff>53975</xdr:colOff>
      <xdr:row>17</xdr:row>
      <xdr:rowOff>74930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8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59707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97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135636</xdr:rowOff>
    </xdr:from>
    <xdr:to>
      <xdr:col>82</xdr:col>
      <xdr:colOff>158750</xdr:colOff>
      <xdr:row>17</xdr:row>
      <xdr:rowOff>65786</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87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152163</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723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99060</xdr:rowOff>
    </xdr:from>
    <xdr:to>
      <xdr:col>78</xdr:col>
      <xdr:colOff>120650</xdr:colOff>
      <xdr:row>17</xdr:row>
      <xdr:rowOff>29210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84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39387</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611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94488</xdr:rowOff>
    </xdr:from>
    <xdr:to>
      <xdr:col>74</xdr:col>
      <xdr:colOff>31750</xdr:colOff>
      <xdr:row>17</xdr:row>
      <xdr:rowOff>24638</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83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34815</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606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57912</xdr:rowOff>
    </xdr:from>
    <xdr:to>
      <xdr:col>69</xdr:col>
      <xdr:colOff>142875</xdr:colOff>
      <xdr:row>16</xdr:row>
      <xdr:rowOff>159512</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801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169689</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569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94488</xdr:rowOff>
    </xdr:from>
    <xdr:to>
      <xdr:col>65</xdr:col>
      <xdr:colOff>53975</xdr:colOff>
      <xdr:row>17</xdr:row>
      <xdr:rowOff>24638</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837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34815</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606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類似団体平均を下回っており、今後もこの水準を維持しつつ住民のニーズを的確に把握しながら、義務的経費の抑制に努める。</a:t>
          </a: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4535</xdr:rowOff>
    </xdr:from>
    <xdr:to>
      <xdr:col>24</xdr:col>
      <xdr:colOff>25400</xdr:colOff>
      <xdr:row>60</xdr:row>
      <xdr:rowOff>143328</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91385"/>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90912</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4535</xdr:rowOff>
    </xdr:from>
    <xdr:to>
      <xdr:col>24</xdr:col>
      <xdr:colOff>114300</xdr:colOff>
      <xdr:row>53</xdr:row>
      <xdr:rowOff>4535</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54</xdr:row>
      <xdr:rowOff>45357</xdr:rowOff>
    </xdr:from>
    <xdr:to>
      <xdr:col>24</xdr:col>
      <xdr:colOff>25400</xdr:colOff>
      <xdr:row>54</xdr:row>
      <xdr:rowOff>45357</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3036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146249</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404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2722</xdr:rowOff>
    </xdr:from>
    <xdr:to>
      <xdr:col>24</xdr:col>
      <xdr:colOff>76200</xdr:colOff>
      <xdr:row>55</xdr:row>
      <xdr:rowOff>104322</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29028</xdr:rowOff>
    </xdr:from>
    <xdr:to>
      <xdr:col>19</xdr:col>
      <xdr:colOff>187325</xdr:colOff>
      <xdr:row>54</xdr:row>
      <xdr:rowOff>45357</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2873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157843</xdr:rowOff>
    </xdr:from>
    <xdr:to>
      <xdr:col>20</xdr:col>
      <xdr:colOff>38100</xdr:colOff>
      <xdr:row>55</xdr:row>
      <xdr:rowOff>87993</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72770</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0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29028</xdr:rowOff>
    </xdr:from>
    <xdr:to>
      <xdr:col>15</xdr:col>
      <xdr:colOff>98425</xdr:colOff>
      <xdr:row>54</xdr:row>
      <xdr:rowOff>61685</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2873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157843</xdr:rowOff>
    </xdr:from>
    <xdr:to>
      <xdr:col>15</xdr:col>
      <xdr:colOff>149225</xdr:colOff>
      <xdr:row>55</xdr:row>
      <xdr:rowOff>87993</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72770</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61685</xdr:rowOff>
    </xdr:from>
    <xdr:to>
      <xdr:col>11</xdr:col>
      <xdr:colOff>9525</xdr:colOff>
      <xdr:row>54</xdr:row>
      <xdr:rowOff>110672</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319985"/>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105427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166007</xdr:rowOff>
    </xdr:from>
    <xdr:to>
      <xdr:col>24</xdr:col>
      <xdr:colOff>76200</xdr:colOff>
      <xdr:row>54</xdr:row>
      <xdr:rowOff>96157</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11084</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09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166007</xdr:rowOff>
    </xdr:from>
    <xdr:to>
      <xdr:col>20</xdr:col>
      <xdr:colOff>38100</xdr:colOff>
      <xdr:row>54</xdr:row>
      <xdr:rowOff>96157</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252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106334</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021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149678</xdr:rowOff>
    </xdr:from>
    <xdr:to>
      <xdr:col>15</xdr:col>
      <xdr:colOff>149225</xdr:colOff>
      <xdr:row>54</xdr:row>
      <xdr:rowOff>79828</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236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90005</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00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10885</xdr:rowOff>
    </xdr:from>
    <xdr:to>
      <xdr:col>11</xdr:col>
      <xdr:colOff>60325</xdr:colOff>
      <xdr:row>54</xdr:row>
      <xdr:rowOff>112485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122662</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59872</xdr:rowOff>
    </xdr:from>
    <xdr:to>
      <xdr:col>6</xdr:col>
      <xdr:colOff>171450</xdr:colOff>
      <xdr:row>54</xdr:row>
      <xdr:rowOff>161472</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31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199</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類似団体平均を上回っているのは、各特別会計への繰出金が主な要因である。</a:t>
          </a:r>
        </a:p>
        <a:p>
          <a:r>
            <a:rPr kumimoji="1" lang="ja-JP" altLang="en-US" sz="1300">
              <a:latin typeface="ＭＳ Ｐゴシック" panose="020B0600070205080204" pitchFamily="50" charset="-128"/>
              <a:ea typeface="ＭＳ Ｐゴシック" panose="020B0600070205080204" pitchFamily="50" charset="-128"/>
            </a:rPr>
            <a:t>　今後は、繰出基準を超える特別会計への繰出金を圧縮する等、普通会計の負担軽減に努める。</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a:extLst>
            <a:ext uri="{FF2B5EF4-FFF2-40B4-BE49-F238E27FC236}">
              <a16:creationId xmlns:a16="http://schemas.microsoft.com/office/drawing/2014/main" id="{00000000-0008-0000-0400-0000F0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61</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6510000" y="9088120"/>
          <a:ext cx="0" cy="144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2" name="その他最小値テキスト">
          <a:extLst>
            <a:ext uri="{FF2B5EF4-FFF2-40B4-BE49-F238E27FC236}">
              <a16:creationId xmlns:a16="http://schemas.microsoft.com/office/drawing/2014/main" id="{00000000-0008-0000-0400-0000F2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4" name="その他最大値テキスト">
          <a:extLst>
            <a:ext uri="{FF2B5EF4-FFF2-40B4-BE49-F238E27FC236}">
              <a16:creationId xmlns:a16="http://schemas.microsoft.com/office/drawing/2014/main" id="{00000000-0008-0000-0400-0000F4000000}"/>
            </a:ext>
          </a:extLst>
        </xdr:cNvPr>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50800</xdr:rowOff>
    </xdr:from>
    <xdr:to>
      <xdr:col>82</xdr:col>
      <xdr:colOff>107950</xdr:colOff>
      <xdr:row>58</xdr:row>
      <xdr:rowOff>119380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5671800" y="99949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115587</xdr:rowOff>
    </xdr:from>
    <xdr:ext cx="762000" cy="259045"/>
    <xdr:sp macro="" textlink="">
      <xdr:nvSpPr>
        <xdr:cNvPr id="247" name="その他平均値テキスト">
          <a:extLst>
            <a:ext uri="{FF2B5EF4-FFF2-40B4-BE49-F238E27FC236}">
              <a16:creationId xmlns:a16="http://schemas.microsoft.com/office/drawing/2014/main" id="{00000000-0008-0000-0400-0000F7000000}"/>
            </a:ext>
          </a:extLst>
        </xdr:cNvPr>
        <xdr:cNvSpPr txBox="1"/>
      </xdr:nvSpPr>
      <xdr:spPr>
        <a:xfrm>
          <a:off x="16598900" y="95453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99060</xdr:rowOff>
    </xdr:from>
    <xdr:to>
      <xdr:col>82</xdr:col>
      <xdr:colOff>158750</xdr:colOff>
      <xdr:row>57</xdr:row>
      <xdr:rowOff>29210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64592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81280</xdr:rowOff>
    </xdr:from>
    <xdr:to>
      <xdr:col>78</xdr:col>
      <xdr:colOff>69850</xdr:colOff>
      <xdr:row>58</xdr:row>
      <xdr:rowOff>119380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4782800" y="100253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49530</xdr:rowOff>
    </xdr:from>
    <xdr:to>
      <xdr:col>78</xdr:col>
      <xdr:colOff>120650</xdr:colOff>
      <xdr:row>57</xdr:row>
      <xdr:rowOff>151130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5621000" y="982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161307</xdr:rowOff>
    </xdr:from>
    <xdr:ext cx="7366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5290800" y="9591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81280</xdr:rowOff>
    </xdr:from>
    <xdr:to>
      <xdr:col>73</xdr:col>
      <xdr:colOff>180975</xdr:colOff>
      <xdr:row>58</xdr:row>
      <xdr:rowOff>149860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3893800" y="100253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64770</xdr:rowOff>
    </xdr:from>
    <xdr:to>
      <xdr:col>74</xdr:col>
      <xdr:colOff>31750</xdr:colOff>
      <xdr:row>57</xdr:row>
      <xdr:rowOff>166370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4732000" y="983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5097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401800" y="960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149860</xdr:rowOff>
    </xdr:from>
    <xdr:to>
      <xdr:col>69</xdr:col>
      <xdr:colOff>92075</xdr:colOff>
      <xdr:row>60</xdr:row>
      <xdr:rowOff>111760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004800" y="1009396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41910</xdr:rowOff>
    </xdr:from>
    <xdr:to>
      <xdr:col>69</xdr:col>
      <xdr:colOff>142875</xdr:colOff>
      <xdr:row>57</xdr:row>
      <xdr:rowOff>143510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3843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153687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512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118110</xdr:rowOff>
    </xdr:from>
    <xdr:to>
      <xdr:col>65</xdr:col>
      <xdr:colOff>53975</xdr:colOff>
      <xdr:row>58</xdr:row>
      <xdr:rowOff>48260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2954000" y="989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58437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623800" y="965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0</xdr:rowOff>
    </xdr:from>
    <xdr:to>
      <xdr:col>82</xdr:col>
      <xdr:colOff>158750</xdr:colOff>
      <xdr:row>58</xdr:row>
      <xdr:rowOff>101600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64592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143527</xdr:rowOff>
    </xdr:from>
    <xdr:ext cx="762000" cy="259045"/>
    <xdr:sp macro="" textlink="">
      <xdr:nvSpPr>
        <xdr:cNvPr id="266" name="その他該当値テキスト">
          <a:extLst>
            <a:ext uri="{FF2B5EF4-FFF2-40B4-BE49-F238E27FC236}">
              <a16:creationId xmlns:a16="http://schemas.microsoft.com/office/drawing/2014/main" id="{00000000-0008-0000-0400-00000A010000}"/>
            </a:ext>
          </a:extLst>
        </xdr:cNvPr>
        <xdr:cNvSpPr txBox="1"/>
      </xdr:nvSpPr>
      <xdr:spPr>
        <a:xfrm>
          <a:off x="165989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68580</xdr:rowOff>
    </xdr:from>
    <xdr:to>
      <xdr:col>78</xdr:col>
      <xdr:colOff>120650</xdr:colOff>
      <xdr:row>58</xdr:row>
      <xdr:rowOff>170180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5621000" y="1001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154957</xdr:rowOff>
    </xdr:from>
    <xdr:ext cx="7366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290800" y="10099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30480</xdr:rowOff>
    </xdr:from>
    <xdr:to>
      <xdr:col>74</xdr:col>
      <xdr:colOff>31750</xdr:colOff>
      <xdr:row>58</xdr:row>
      <xdr:rowOff>132080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47320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116857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401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99060</xdr:rowOff>
    </xdr:from>
    <xdr:to>
      <xdr:col>69</xdr:col>
      <xdr:colOff>142875</xdr:colOff>
      <xdr:row>59</xdr:row>
      <xdr:rowOff>29210</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3843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13987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5128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60</xdr:row>
      <xdr:rowOff>60960</xdr:rowOff>
    </xdr:from>
    <xdr:to>
      <xdr:col>65</xdr:col>
      <xdr:colOff>53975</xdr:colOff>
      <xdr:row>60</xdr:row>
      <xdr:rowOff>162560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2954000" y="1034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147337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623800" y="1043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類似団体平均と同水準となったが、引き続き、行政評価により補助事業の見直しや廃止を行い、経費節減に努める。</a:t>
          </a:r>
        </a:p>
      </xdr:txBody>
    </xdr:sp>
    <xdr:clientData/>
  </xdr:twoCellAnchor>
  <xdr:oneCellAnchor>
    <xdr:from>
      <xdr:col>62</xdr:col>
      <xdr:colOff>6350</xdr:colOff>
      <xdr:row>29</xdr:row>
      <xdr:rowOff>107950</xdr:rowOff>
    </xdr:from>
    <xdr:ext cx="298543" cy="225703"/>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129286</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6510000" y="5869432"/>
          <a:ext cx="0" cy="1289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101363</xdr:rowOff>
    </xdr:from>
    <xdr:ext cx="762000" cy="259045"/>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6598900" y="7130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129286</xdr:rowOff>
    </xdr:from>
    <xdr:to>
      <xdr:col>82</xdr:col>
      <xdr:colOff>196850</xdr:colOff>
      <xdr:row>41</xdr:row>
      <xdr:rowOff>129286</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7158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1270</xdr:rowOff>
    </xdr:from>
    <xdr:to>
      <xdr:col>82</xdr:col>
      <xdr:colOff>107950</xdr:colOff>
      <xdr:row>37</xdr:row>
      <xdr:rowOff>88138</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5671800" y="6344920"/>
          <a:ext cx="8382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53865</xdr:rowOff>
    </xdr:from>
    <xdr:ext cx="762000" cy="259045"/>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6598900" y="62260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6459200" y="6380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117856</xdr:rowOff>
    </xdr:from>
    <xdr:to>
      <xdr:col>78</xdr:col>
      <xdr:colOff>69850</xdr:colOff>
      <xdr:row>37</xdr:row>
      <xdr:rowOff>1270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4782800" y="629005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131064</xdr:rowOff>
    </xdr:from>
    <xdr:to>
      <xdr:col>78</xdr:col>
      <xdr:colOff>120650</xdr:colOff>
      <xdr:row>37</xdr:row>
      <xdr:rowOff>61214</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5621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45991</xdr:rowOff>
    </xdr:from>
    <xdr:ext cx="7366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5290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81280</xdr:rowOff>
    </xdr:from>
    <xdr:to>
      <xdr:col>73</xdr:col>
      <xdr:colOff>180975</xdr:colOff>
      <xdr:row>36</xdr:row>
      <xdr:rowOff>117856</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3893800" y="62534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85344</xdr:rowOff>
    </xdr:from>
    <xdr:to>
      <xdr:col>74</xdr:col>
      <xdr:colOff>31750</xdr:colOff>
      <xdr:row>37</xdr:row>
      <xdr:rowOff>15494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4732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271</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401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17272</xdr:rowOff>
    </xdr:from>
    <xdr:to>
      <xdr:col>69</xdr:col>
      <xdr:colOff>92075</xdr:colOff>
      <xdr:row>36</xdr:row>
      <xdr:rowOff>81280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004800" y="61894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62484</xdr:rowOff>
    </xdr:from>
    <xdr:to>
      <xdr:col>69</xdr:col>
      <xdr:colOff>142875</xdr:colOff>
      <xdr:row>36</xdr:row>
      <xdr:rowOff>164084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3843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148861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512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85344</xdr:rowOff>
    </xdr:from>
    <xdr:to>
      <xdr:col>65</xdr:col>
      <xdr:colOff>53975</xdr:colOff>
      <xdr:row>37</xdr:row>
      <xdr:rowOff>15494</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2954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271</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623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37338</xdr:rowOff>
    </xdr:from>
    <xdr:to>
      <xdr:col>82</xdr:col>
      <xdr:colOff>158750</xdr:colOff>
      <xdr:row>37</xdr:row>
      <xdr:rowOff>138938</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64592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9415</xdr:rowOff>
    </xdr:from>
    <xdr:ext cx="762000" cy="259045"/>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6598900" y="635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121920</xdr:rowOff>
    </xdr:from>
    <xdr:to>
      <xdr:col>78</xdr:col>
      <xdr:colOff>120650</xdr:colOff>
      <xdr:row>37</xdr:row>
      <xdr:rowOff>52070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5621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62247</xdr:rowOff>
    </xdr:from>
    <xdr:ext cx="7366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290800" y="6062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67056</xdr:rowOff>
    </xdr:from>
    <xdr:to>
      <xdr:col>74</xdr:col>
      <xdr:colOff>31750</xdr:colOff>
      <xdr:row>36</xdr:row>
      <xdr:rowOff>168656</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47320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7383</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401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30480</xdr:rowOff>
    </xdr:from>
    <xdr:to>
      <xdr:col>69</xdr:col>
      <xdr:colOff>142875</xdr:colOff>
      <xdr:row>36</xdr:row>
      <xdr:rowOff>132080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3843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142257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137922</xdr:rowOff>
    </xdr:from>
    <xdr:to>
      <xdr:col>65</xdr:col>
      <xdr:colOff>53975</xdr:colOff>
      <xdr:row>36</xdr:row>
      <xdr:rowOff>68072</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2954000" y="613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78249</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623800" y="590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年大型の整備事業が集中し、地方債現在高が増加した影響で地方債の元利償還金が膨らんでおり、公債費に係る経常収支比率は類似団体平均を上回っている。今後も大型の整備事業が続く見込みであるが、地方債発行額を元金償還金以下にすることを目標とし、償還残高の抑制と公債管理に努める。</a:t>
          </a:r>
        </a:p>
      </xdr:txBody>
    </xdr:sp>
    <xdr:clientData/>
  </xdr:twoCellAnchor>
  <xdr:oneCellAnchor>
    <xdr:from>
      <xdr:col>3</xdr:col>
      <xdr:colOff>123825</xdr:colOff>
      <xdr:row>69</xdr:row>
      <xdr:rowOff>107950</xdr:rowOff>
    </xdr:from>
    <xdr:ext cx="298543" cy="225703"/>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a:extLst>
            <a:ext uri="{FF2B5EF4-FFF2-40B4-BE49-F238E27FC236}">
              <a16:creationId xmlns:a16="http://schemas.microsoft.com/office/drawing/2014/main" id="{00000000-0008-0000-0400-000066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149860</xdr:rowOff>
    </xdr:from>
    <xdr:to>
      <xdr:col>24</xdr:col>
      <xdr:colOff>25400</xdr:colOff>
      <xdr:row>80</xdr:row>
      <xdr:rowOff>39370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4826000" y="12665710"/>
          <a:ext cx="0" cy="10896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11447</xdr:rowOff>
    </xdr:from>
    <xdr:ext cx="762000" cy="259045"/>
    <xdr:sp macro="" textlink="">
      <xdr:nvSpPr>
        <xdr:cNvPr id="360" name="公債費最小値テキスト">
          <a:extLst>
            <a:ext uri="{FF2B5EF4-FFF2-40B4-BE49-F238E27FC236}">
              <a16:creationId xmlns:a16="http://schemas.microsoft.com/office/drawing/2014/main" id="{00000000-0008-0000-0400-000068010000}"/>
            </a:ext>
          </a:extLst>
        </xdr:cNvPr>
        <xdr:cNvSpPr txBox="1"/>
      </xdr:nvSpPr>
      <xdr:spPr>
        <a:xfrm>
          <a:off x="4914900" y="13727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39370</xdr:rowOff>
    </xdr:from>
    <xdr:to>
      <xdr:col>24</xdr:col>
      <xdr:colOff>114300</xdr:colOff>
      <xdr:row>80</xdr:row>
      <xdr:rowOff>39370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37553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64787</xdr:rowOff>
    </xdr:from>
    <xdr:ext cx="762000" cy="259045"/>
    <xdr:sp macro="" textlink="">
      <xdr:nvSpPr>
        <xdr:cNvPr id="362" name="公債費最大値テキスト">
          <a:extLst>
            <a:ext uri="{FF2B5EF4-FFF2-40B4-BE49-F238E27FC236}">
              <a16:creationId xmlns:a16="http://schemas.microsoft.com/office/drawing/2014/main" id="{00000000-0008-0000-0400-00006A010000}"/>
            </a:ext>
          </a:extLst>
        </xdr:cNvPr>
        <xdr:cNvSpPr txBox="1"/>
      </xdr:nvSpPr>
      <xdr:spPr>
        <a:xfrm>
          <a:off x="4914900" y="12409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149860</xdr:rowOff>
    </xdr:from>
    <xdr:to>
      <xdr:col>24</xdr:col>
      <xdr:colOff>114300</xdr:colOff>
      <xdr:row>73</xdr:row>
      <xdr:rowOff>149860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2665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69850</xdr:rowOff>
    </xdr:from>
    <xdr:to>
      <xdr:col>24</xdr:col>
      <xdr:colOff>25400</xdr:colOff>
      <xdr:row>77</xdr:row>
      <xdr:rowOff>115570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3987800" y="132715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127016</xdr:rowOff>
    </xdr:from>
    <xdr:ext cx="762000" cy="259045"/>
    <xdr:sp macro="" textlink="">
      <xdr:nvSpPr>
        <xdr:cNvPr id="365" name="公債費平均値テキスト">
          <a:extLst>
            <a:ext uri="{FF2B5EF4-FFF2-40B4-BE49-F238E27FC236}">
              <a16:creationId xmlns:a16="http://schemas.microsoft.com/office/drawing/2014/main" id="{00000000-0008-0000-0400-00006D010000}"/>
            </a:ext>
          </a:extLst>
        </xdr:cNvPr>
        <xdr:cNvSpPr txBox="1"/>
      </xdr:nvSpPr>
      <xdr:spPr>
        <a:xfrm>
          <a:off x="4914900" y="129857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110489</xdr:rowOff>
    </xdr:from>
    <xdr:to>
      <xdr:col>24</xdr:col>
      <xdr:colOff>76200</xdr:colOff>
      <xdr:row>77</xdr:row>
      <xdr:rowOff>40639</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47752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58420</xdr:rowOff>
    </xdr:from>
    <xdr:to>
      <xdr:col>19</xdr:col>
      <xdr:colOff>187325</xdr:colOff>
      <xdr:row>77</xdr:row>
      <xdr:rowOff>115570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098800" y="1326007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118111</xdr:rowOff>
    </xdr:from>
    <xdr:to>
      <xdr:col>20</xdr:col>
      <xdr:colOff>38100</xdr:colOff>
      <xdr:row>77</xdr:row>
      <xdr:rowOff>48261</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937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58437</xdr:rowOff>
    </xdr:from>
    <xdr:ext cx="7366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3606800" y="12917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58420</xdr:rowOff>
    </xdr:from>
    <xdr:to>
      <xdr:col>15</xdr:col>
      <xdr:colOff>98425</xdr:colOff>
      <xdr:row>77</xdr:row>
      <xdr:rowOff>100330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2209800" y="132600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114300</xdr:rowOff>
    </xdr:from>
    <xdr:to>
      <xdr:col>15</xdr:col>
      <xdr:colOff>149225</xdr:colOff>
      <xdr:row>77</xdr:row>
      <xdr:rowOff>44450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048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54627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717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77470</xdr:rowOff>
    </xdr:from>
    <xdr:to>
      <xdr:col>11</xdr:col>
      <xdr:colOff>9525</xdr:colOff>
      <xdr:row>77</xdr:row>
      <xdr:rowOff>100330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1320800" y="13279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80011</xdr:rowOff>
    </xdr:from>
    <xdr:to>
      <xdr:col>11</xdr:col>
      <xdr:colOff>60325</xdr:colOff>
      <xdr:row>77</xdr:row>
      <xdr:rowOff>10161</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159000" y="13110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20337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828800" y="12879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110489</xdr:rowOff>
    </xdr:from>
    <xdr:to>
      <xdr:col>6</xdr:col>
      <xdr:colOff>171450</xdr:colOff>
      <xdr:row>77</xdr:row>
      <xdr:rowOff>40639</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1270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50817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939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19050</xdr:rowOff>
    </xdr:from>
    <xdr:to>
      <xdr:col>24</xdr:col>
      <xdr:colOff>76200</xdr:colOff>
      <xdr:row>77</xdr:row>
      <xdr:rowOff>120650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47752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162577</xdr:rowOff>
    </xdr:from>
    <xdr:ext cx="762000" cy="259045"/>
    <xdr:sp macro="" textlink="">
      <xdr:nvSpPr>
        <xdr:cNvPr id="384" name="公債費該当値テキスト">
          <a:extLst>
            <a:ext uri="{FF2B5EF4-FFF2-40B4-BE49-F238E27FC236}">
              <a16:creationId xmlns:a16="http://schemas.microsoft.com/office/drawing/2014/main" id="{00000000-0008-0000-0400-000080010000}"/>
            </a:ext>
          </a:extLst>
        </xdr:cNvPr>
        <xdr:cNvSpPr txBox="1"/>
      </xdr:nvSpPr>
      <xdr:spPr>
        <a:xfrm>
          <a:off x="49149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64770</xdr:rowOff>
    </xdr:from>
    <xdr:to>
      <xdr:col>20</xdr:col>
      <xdr:colOff>38100</xdr:colOff>
      <xdr:row>77</xdr:row>
      <xdr:rowOff>166370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9370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151147</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7620</xdr:rowOff>
    </xdr:from>
    <xdr:to>
      <xdr:col>15</xdr:col>
      <xdr:colOff>149225</xdr:colOff>
      <xdr:row>77</xdr:row>
      <xdr:rowOff>109220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048000" y="1320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93997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717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49530</xdr:rowOff>
    </xdr:from>
    <xdr:to>
      <xdr:col>11</xdr:col>
      <xdr:colOff>60325</xdr:colOff>
      <xdr:row>77</xdr:row>
      <xdr:rowOff>151130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2159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135907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26670</xdr:rowOff>
    </xdr:from>
    <xdr:to>
      <xdr:col>6</xdr:col>
      <xdr:colOff>171450</xdr:colOff>
      <xdr:row>77</xdr:row>
      <xdr:rowOff>128270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1270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113047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公債費以外の経常収支比率は類似団体平均を下回る状況となった。</a:t>
          </a:r>
        </a:p>
        <a:p>
          <a:r>
            <a:rPr kumimoji="1" lang="ja-JP" altLang="en-US" sz="1300">
              <a:latin typeface="ＭＳ Ｐゴシック" panose="020B0600070205080204" pitchFamily="50" charset="-128"/>
              <a:ea typeface="ＭＳ Ｐゴシック" panose="020B0600070205080204" pitchFamily="50" charset="-128"/>
            </a:rPr>
            <a:t>　今後も同水準を維持できるよう、職員の適正配置、管理経費の節減を徹底し、更に適正化を図っていく。</a:t>
          </a:r>
        </a:p>
      </xdr:txBody>
    </xdr:sp>
    <xdr:clientData/>
  </xdr:twoCellAnchor>
  <xdr:oneCellAnchor>
    <xdr:from>
      <xdr:col>62</xdr:col>
      <xdr:colOff>6350</xdr:colOff>
      <xdr:row>69</xdr:row>
      <xdr:rowOff>107950</xdr:rowOff>
    </xdr:from>
    <xdr:ext cx="298543" cy="225703"/>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131899</xdr:rowOff>
    </xdr:from>
    <xdr:to>
      <xdr:col>82</xdr:col>
      <xdr:colOff>107950</xdr:colOff>
      <xdr:row>81</xdr:row>
      <xdr:rowOff>20864</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47749"/>
          <a:ext cx="0" cy="1260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164391</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880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20864</xdr:rowOff>
    </xdr:from>
    <xdr:to>
      <xdr:col>82</xdr:col>
      <xdr:colOff>196850</xdr:colOff>
      <xdr:row>81</xdr:row>
      <xdr:rowOff>20864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908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46826</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391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131899</xdr:rowOff>
    </xdr:from>
    <xdr:to>
      <xdr:col>82</xdr:col>
      <xdr:colOff>196850</xdr:colOff>
      <xdr:row>73</xdr:row>
      <xdr:rowOff>131899</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47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6169</xdr:rowOff>
    </xdr:from>
    <xdr:to>
      <xdr:col>82</xdr:col>
      <xdr:colOff>107950</xdr:colOff>
      <xdr:row>76</xdr:row>
      <xdr:rowOff>110671</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036369"/>
          <a:ext cx="838200" cy="104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69504</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271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97427</xdr:rowOff>
    </xdr:from>
    <xdr:to>
      <xdr:col>82</xdr:col>
      <xdr:colOff>158750</xdr:colOff>
      <xdr:row>78</xdr:row>
      <xdr:rowOff>27577</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99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6169</xdr:rowOff>
    </xdr:from>
    <xdr:to>
      <xdr:col>78</xdr:col>
      <xdr:colOff>69850</xdr:colOff>
      <xdr:row>76</xdr:row>
      <xdr:rowOff>61686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flipV="1">
          <a:off x="14782800" y="13036369"/>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54973</xdr:rowOff>
    </xdr:from>
    <xdr:to>
      <xdr:col>78</xdr:col>
      <xdr:colOff>120650</xdr:colOff>
      <xdr:row>77</xdr:row>
      <xdr:rowOff>156573</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56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141350</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43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144962</xdr:rowOff>
    </xdr:from>
    <xdr:to>
      <xdr:col>73</xdr:col>
      <xdr:colOff>180975</xdr:colOff>
      <xdr:row>76</xdr:row>
      <xdr:rowOff>61686</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3003712"/>
          <a:ext cx="889000" cy="88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19050</xdr:rowOff>
    </xdr:from>
    <xdr:to>
      <xdr:col>74</xdr:col>
      <xdr:colOff>31750</xdr:colOff>
      <xdr:row>77</xdr:row>
      <xdr:rowOff>120650</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105427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144962</xdr:rowOff>
    </xdr:from>
    <xdr:to>
      <xdr:col>69</xdr:col>
      <xdr:colOff>92075</xdr:colOff>
      <xdr:row>76</xdr:row>
      <xdr:rowOff>146594</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003712"/>
          <a:ext cx="889000" cy="173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102326</xdr:rowOff>
    </xdr:from>
    <xdr:to>
      <xdr:col>69</xdr:col>
      <xdr:colOff>142875</xdr:colOff>
      <xdr:row>77</xdr:row>
      <xdr:rowOff>32476</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132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17253</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218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61505</xdr:rowOff>
    </xdr:from>
    <xdr:to>
      <xdr:col>65</xdr:col>
      <xdr:colOff>53975</xdr:colOff>
      <xdr:row>77</xdr:row>
      <xdr:rowOff>163105</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63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147882</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349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59871</xdr:rowOff>
    </xdr:from>
    <xdr:to>
      <xdr:col>82</xdr:col>
      <xdr:colOff>158750</xdr:colOff>
      <xdr:row>76</xdr:row>
      <xdr:rowOff>161471</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090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76399</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293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126819</xdr:rowOff>
    </xdr:from>
    <xdr:to>
      <xdr:col>78</xdr:col>
      <xdr:colOff>120650</xdr:colOff>
      <xdr:row>76</xdr:row>
      <xdr:rowOff>56969</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2985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67146</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754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10886</xdr:rowOff>
    </xdr:from>
    <xdr:to>
      <xdr:col>74</xdr:col>
      <xdr:colOff>31750</xdr:colOff>
      <xdr:row>76</xdr:row>
      <xdr:rowOff>112486</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041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122662</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80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94162</xdr:rowOff>
    </xdr:from>
    <xdr:to>
      <xdr:col>69</xdr:col>
      <xdr:colOff>142875</xdr:colOff>
      <xdr:row>76</xdr:row>
      <xdr:rowOff>24312</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952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34489</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721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95794</xdr:rowOff>
    </xdr:from>
    <xdr:to>
      <xdr:col>65</xdr:col>
      <xdr:colOff>53975</xdr:colOff>
      <xdr:row>77</xdr:row>
      <xdr:rowOff>25944</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125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36121</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894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北海道遠別町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96916</xdr:rowOff>
    </xdr:from>
    <xdr:to>
      <xdr:col>29</xdr:col>
      <xdr:colOff>127000</xdr:colOff>
      <xdr:row>20</xdr:row>
      <xdr:rowOff>140164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201941"/>
          <a:ext cx="0" cy="14148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112241</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8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140164</xdr:rowOff>
    </xdr:from>
    <xdr:to>
      <xdr:col>30</xdr:col>
      <xdr:colOff>25400</xdr:colOff>
      <xdr:row>20</xdr:row>
      <xdr:rowOff>140164</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6167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11843</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945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96916</xdr:rowOff>
    </xdr:from>
    <xdr:to>
      <xdr:col>30</xdr:col>
      <xdr:colOff>25400</xdr:colOff>
      <xdr:row>12</xdr:row>
      <xdr:rowOff>96916</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201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55391</xdr:rowOff>
    </xdr:from>
    <xdr:to>
      <xdr:col>29</xdr:col>
      <xdr:colOff>127000</xdr:colOff>
      <xdr:row>19</xdr:row>
      <xdr:rowOff>93506</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360566"/>
          <a:ext cx="647700" cy="38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1436</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1351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312,922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156359</xdr:rowOff>
    </xdr:from>
    <xdr:to>
      <xdr:col>29</xdr:col>
      <xdr:colOff>177800</xdr:colOff>
      <xdr:row>19</xdr:row>
      <xdr:rowOff>86509</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900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93506</xdr:rowOff>
    </xdr:from>
    <xdr:to>
      <xdr:col>26</xdr:col>
      <xdr:colOff>50800</xdr:colOff>
      <xdr:row>19</xdr:row>
      <xdr:rowOff>99812</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398681"/>
          <a:ext cx="698500" cy="63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36187</xdr:rowOff>
    </xdr:from>
    <xdr:to>
      <xdr:col>26</xdr:col>
      <xdr:colOff>101600</xdr:colOff>
      <xdr:row>19</xdr:row>
      <xdr:rowOff>137787</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41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147964</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110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99812</xdr:rowOff>
    </xdr:from>
    <xdr:to>
      <xdr:col>22</xdr:col>
      <xdr:colOff>114300</xdr:colOff>
      <xdr:row>19</xdr:row>
      <xdr:rowOff>117082</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404987"/>
          <a:ext cx="698500" cy="172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55876</xdr:rowOff>
    </xdr:from>
    <xdr:to>
      <xdr:col>22</xdr:col>
      <xdr:colOff>165100</xdr:colOff>
      <xdr:row>19</xdr:row>
      <xdr:rowOff>157476</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61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142253</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47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117082</xdr:rowOff>
    </xdr:from>
    <xdr:to>
      <xdr:col>18</xdr:col>
      <xdr:colOff>177800</xdr:colOff>
      <xdr:row>19</xdr:row>
      <xdr:rowOff>129417</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422257"/>
          <a:ext cx="698500" cy="12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74876</xdr:rowOff>
    </xdr:from>
    <xdr:to>
      <xdr:col>19</xdr:col>
      <xdr:colOff>38100</xdr:colOff>
      <xdr:row>20</xdr:row>
      <xdr:rowOff>5026</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800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161253</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66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89049</xdr:rowOff>
    </xdr:from>
    <xdr:to>
      <xdr:col>15</xdr:col>
      <xdr:colOff>101600</xdr:colOff>
      <xdr:row>20</xdr:row>
      <xdr:rowOff>19199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942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3976</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80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19</xdr:row>
      <xdr:rowOff>4591</xdr:rowOff>
    </xdr:from>
    <xdr:to>
      <xdr:col>29</xdr:col>
      <xdr:colOff>177800</xdr:colOff>
      <xdr:row>19</xdr:row>
      <xdr:rowOff>106191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3097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148118</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28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302,590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42706</xdr:rowOff>
    </xdr:from>
    <xdr:to>
      <xdr:col>26</xdr:col>
      <xdr:colOff>101600</xdr:colOff>
      <xdr:row>19</xdr:row>
      <xdr:rowOff>144306</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3478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129083</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4342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282,582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49012</xdr:rowOff>
    </xdr:from>
    <xdr:to>
      <xdr:col>22</xdr:col>
      <xdr:colOff>165100</xdr:colOff>
      <xdr:row>19</xdr:row>
      <xdr:rowOff>150612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3541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160789</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123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66282</xdr:rowOff>
    </xdr:from>
    <xdr:to>
      <xdr:col>19</xdr:col>
      <xdr:colOff>38100</xdr:colOff>
      <xdr:row>19</xdr:row>
      <xdr:rowOff>167882</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3714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6610</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140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78617</xdr:rowOff>
    </xdr:from>
    <xdr:to>
      <xdr:col>15</xdr:col>
      <xdr:colOff>101600</xdr:colOff>
      <xdr:row>20</xdr:row>
      <xdr:rowOff>8767</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3837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18944</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152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36</xdr:row>
      <xdr:rowOff>69850</xdr:rowOff>
    </xdr:from>
    <xdr:to>
      <xdr:col>33</xdr:col>
      <xdr:colOff>114300</xdr:colOff>
      <xdr:row>36</xdr:row>
      <xdr:rowOff>69850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3" name="人口1人当たり決算額の推移グラフ枠445">
          <a:extLst>
            <a:ext uri="{FF2B5EF4-FFF2-40B4-BE49-F238E27FC236}">
              <a16:creationId xmlns:a16="http://schemas.microsoft.com/office/drawing/2014/main" id="{00000000-0008-0000-0500-000067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207988</xdr:rowOff>
    </xdr:from>
    <xdr:to>
      <xdr:col>29</xdr:col>
      <xdr:colOff>127000</xdr:colOff>
      <xdr:row>37</xdr:row>
      <xdr:rowOff>63906</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flipV="1">
          <a:off x="5651500" y="6132538"/>
          <a:ext cx="0" cy="105606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35983</xdr:rowOff>
    </xdr:from>
    <xdr:ext cx="762000" cy="259045"/>
    <xdr:sp macro="" textlink="">
      <xdr:nvSpPr>
        <xdr:cNvPr id="105" name="人口1人当たり決算額の推移最小値テキスト445">
          <a:extLst>
            <a:ext uri="{FF2B5EF4-FFF2-40B4-BE49-F238E27FC236}">
              <a16:creationId xmlns:a16="http://schemas.microsoft.com/office/drawing/2014/main" id="{00000000-0008-0000-0500-000069000000}"/>
            </a:ext>
          </a:extLst>
        </xdr:cNvPr>
        <xdr:cNvSpPr txBox="1"/>
      </xdr:nvSpPr>
      <xdr:spPr>
        <a:xfrm>
          <a:off x="5740400" y="7160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63906</xdr:rowOff>
    </xdr:from>
    <xdr:to>
      <xdr:col>30</xdr:col>
      <xdr:colOff>25400</xdr:colOff>
      <xdr:row>37</xdr:row>
      <xdr:rowOff>63906</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5562600" y="71886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122915</xdr:rowOff>
    </xdr:from>
    <xdr:ext cx="762000" cy="259045"/>
    <xdr:sp macro="" textlink="">
      <xdr:nvSpPr>
        <xdr:cNvPr id="107" name="人口1人当たり決算額の推移最大値テキスト445">
          <a:extLst>
            <a:ext uri="{FF2B5EF4-FFF2-40B4-BE49-F238E27FC236}">
              <a16:creationId xmlns:a16="http://schemas.microsoft.com/office/drawing/2014/main" id="{00000000-0008-0000-0500-00006B000000}"/>
            </a:ext>
          </a:extLst>
        </xdr:cNvPr>
        <xdr:cNvSpPr txBox="1"/>
      </xdr:nvSpPr>
      <xdr:spPr>
        <a:xfrm>
          <a:off x="5740400" y="5876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194,786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207988</xdr:rowOff>
    </xdr:from>
    <xdr:to>
      <xdr:col>30</xdr:col>
      <xdr:colOff>25400</xdr:colOff>
      <xdr:row>33</xdr:row>
      <xdr:rowOff>207988</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61325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282631</xdr:rowOff>
    </xdr:from>
    <xdr:to>
      <xdr:col>29</xdr:col>
      <xdr:colOff>127000</xdr:colOff>
      <xdr:row>35</xdr:row>
      <xdr:rowOff>20911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003800" y="6550081"/>
          <a:ext cx="647700" cy="811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64279</xdr:rowOff>
    </xdr:from>
    <xdr:ext cx="762000" cy="259045"/>
    <xdr:sp macro="" textlink="">
      <xdr:nvSpPr>
        <xdr:cNvPr id="110" name="人口1人当たり決算額の推移平均値テキスト445">
          <a:extLst>
            <a:ext uri="{FF2B5EF4-FFF2-40B4-BE49-F238E27FC236}">
              <a16:creationId xmlns:a16="http://schemas.microsoft.com/office/drawing/2014/main" id="{00000000-0008-0000-0500-00006E000000}"/>
            </a:ext>
          </a:extLst>
        </xdr:cNvPr>
        <xdr:cNvSpPr txBox="1"/>
      </xdr:nvSpPr>
      <xdr:spPr>
        <a:xfrm>
          <a:off x="5740400" y="6674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92202</xdr:rowOff>
    </xdr:from>
    <xdr:to>
      <xdr:col>29</xdr:col>
      <xdr:colOff>177800</xdr:colOff>
      <xdr:row>35</xdr:row>
      <xdr:rowOff>193802</xdr:rowOff>
    </xdr:to>
    <xdr:sp macro="" textlink="">
      <xdr:nvSpPr>
        <xdr:cNvPr id="111" name="フローチャート: 判断 110">
          <a:extLst>
            <a:ext uri="{FF2B5EF4-FFF2-40B4-BE49-F238E27FC236}">
              <a16:creationId xmlns:a16="http://schemas.microsoft.com/office/drawing/2014/main" id="{00000000-0008-0000-0500-00006F000000}"/>
            </a:ext>
          </a:extLst>
        </xdr:cNvPr>
        <xdr:cNvSpPr/>
      </xdr:nvSpPr>
      <xdr:spPr bwMode="auto">
        <a:xfrm>
          <a:off x="5600700" y="67025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282631</xdr:rowOff>
    </xdr:from>
    <xdr:to>
      <xdr:col>26</xdr:col>
      <xdr:colOff>50800</xdr:colOff>
      <xdr:row>35</xdr:row>
      <xdr:rowOff>16522</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4305300" y="6550081"/>
          <a:ext cx="698500" cy="767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89184</xdr:rowOff>
    </xdr:from>
    <xdr:to>
      <xdr:col>26</xdr:col>
      <xdr:colOff>101600</xdr:colOff>
      <xdr:row>35</xdr:row>
      <xdr:rowOff>190784</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4953000" y="66995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175561</xdr:rowOff>
    </xdr:from>
    <xdr:ext cx="736600" cy="259045"/>
    <xdr:sp macro="" textlink="">
      <xdr:nvSpPr>
        <xdr:cNvPr id="114" name="テキスト ボックス 113">
          <a:extLst>
            <a:ext uri="{FF2B5EF4-FFF2-40B4-BE49-F238E27FC236}">
              <a16:creationId xmlns:a16="http://schemas.microsoft.com/office/drawing/2014/main" id="{00000000-0008-0000-0500-000072000000}"/>
            </a:ext>
          </a:extLst>
        </xdr:cNvPr>
        <xdr:cNvSpPr txBox="1"/>
      </xdr:nvSpPr>
      <xdr:spPr>
        <a:xfrm>
          <a:off x="4622800" y="67859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16522</xdr:rowOff>
    </xdr:from>
    <xdr:to>
      <xdr:col>22</xdr:col>
      <xdr:colOff>114300</xdr:colOff>
      <xdr:row>35</xdr:row>
      <xdr:rowOff>25826</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3606800" y="6626872"/>
          <a:ext cx="698500" cy="93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104469</xdr:rowOff>
    </xdr:from>
    <xdr:to>
      <xdr:col>22</xdr:col>
      <xdr:colOff>165100</xdr:colOff>
      <xdr:row>35</xdr:row>
      <xdr:rowOff>206069</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254500" y="67148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190846</xdr:rowOff>
    </xdr:from>
    <xdr:ext cx="7620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3924300" y="6801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25826</xdr:rowOff>
    </xdr:from>
    <xdr:to>
      <xdr:col>18</xdr:col>
      <xdr:colOff>177800</xdr:colOff>
      <xdr:row>35</xdr:row>
      <xdr:rowOff>48787</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2908300" y="6636176"/>
          <a:ext cx="698500" cy="229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123630</xdr:rowOff>
    </xdr:from>
    <xdr:to>
      <xdr:col>19</xdr:col>
      <xdr:colOff>38100</xdr:colOff>
      <xdr:row>35</xdr:row>
      <xdr:rowOff>225230</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3556000" y="67339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210007</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225800" y="682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145763</xdr:rowOff>
    </xdr:from>
    <xdr:to>
      <xdr:col>15</xdr:col>
      <xdr:colOff>101600</xdr:colOff>
      <xdr:row>35</xdr:row>
      <xdr:rowOff>247363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2857500" y="67561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232140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2527300" y="684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313011</xdr:rowOff>
    </xdr:from>
    <xdr:to>
      <xdr:col>29</xdr:col>
      <xdr:colOff>177800</xdr:colOff>
      <xdr:row>35</xdr:row>
      <xdr:rowOff>71711</xdr:rowOff>
    </xdr:to>
    <xdr:sp macro="" textlink="">
      <xdr:nvSpPr>
        <xdr:cNvPr id="128" name="楕円 127">
          <a:extLst>
            <a:ext uri="{FF2B5EF4-FFF2-40B4-BE49-F238E27FC236}">
              <a16:creationId xmlns:a16="http://schemas.microsoft.com/office/drawing/2014/main" id="{00000000-0008-0000-0500-000080000000}"/>
            </a:ext>
          </a:extLst>
        </xdr:cNvPr>
        <xdr:cNvSpPr/>
      </xdr:nvSpPr>
      <xdr:spPr bwMode="auto">
        <a:xfrm>
          <a:off x="5600700" y="65804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158088</xdr:rowOff>
    </xdr:from>
    <xdr:ext cx="762000" cy="259045"/>
    <xdr:sp macro="" textlink="">
      <xdr:nvSpPr>
        <xdr:cNvPr id="129" name="人口1人当たり決算額の推移該当値テキスト445">
          <a:extLst>
            <a:ext uri="{FF2B5EF4-FFF2-40B4-BE49-F238E27FC236}">
              <a16:creationId xmlns:a16="http://schemas.microsoft.com/office/drawing/2014/main" id="{00000000-0008-0000-0500-000081000000}"/>
            </a:ext>
          </a:extLst>
        </xdr:cNvPr>
        <xdr:cNvSpPr txBox="1"/>
      </xdr:nvSpPr>
      <xdr:spPr>
        <a:xfrm>
          <a:off x="5740400" y="6425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231831</xdr:rowOff>
    </xdr:from>
    <xdr:to>
      <xdr:col>26</xdr:col>
      <xdr:colOff>101600</xdr:colOff>
      <xdr:row>34</xdr:row>
      <xdr:rowOff>333431</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4953000" y="64992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708</xdr:rowOff>
    </xdr:from>
    <xdr:ext cx="7366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622800" y="62681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308622</xdr:rowOff>
    </xdr:from>
    <xdr:to>
      <xdr:col>22</xdr:col>
      <xdr:colOff>165100</xdr:colOff>
      <xdr:row>35</xdr:row>
      <xdr:rowOff>67322</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254500" y="65760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77499</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924300" y="6344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34</xdr:row>
      <xdr:rowOff>317926</xdr:rowOff>
    </xdr:from>
    <xdr:to>
      <xdr:col>19</xdr:col>
      <xdr:colOff>38100</xdr:colOff>
      <xdr:row>35</xdr:row>
      <xdr:rowOff>76626</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3556000" y="6585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86803</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225800" y="6354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340887</xdr:rowOff>
    </xdr:from>
    <xdr:to>
      <xdr:col>15</xdr:col>
      <xdr:colOff>101600</xdr:colOff>
      <xdr:row>35</xdr:row>
      <xdr:rowOff>99587</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2857500" y="6608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109764</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2527300" y="637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北海道遠別町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2,258
2,155
590.80
4,517,290
4,385,612
131,678
2,927,438
5,777,066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73501</xdr:rowOff>
    </xdr:from>
    <xdr:to>
      <xdr:col>24</xdr:col>
      <xdr:colOff>62865</xdr:colOff>
      <xdr:row>38</xdr:row>
      <xdr:rowOff>62864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217001"/>
          <a:ext cx="1270" cy="13609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66691</xdr:rowOff>
    </xdr:from>
    <xdr:ext cx="599010"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581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127,056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62864</xdr:rowOff>
    </xdr:from>
    <xdr:to>
      <xdr:col>24</xdr:col>
      <xdr:colOff>152400</xdr:colOff>
      <xdr:row>38</xdr:row>
      <xdr:rowOff>62864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5779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20178</xdr:rowOff>
    </xdr:from>
    <xdr:ext cx="599010"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992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960,542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73501</xdr:rowOff>
    </xdr:from>
    <xdr:to>
      <xdr:col>24</xdr:col>
      <xdr:colOff>152400</xdr:colOff>
      <xdr:row>30</xdr:row>
      <xdr:rowOff>73501</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2170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26042</xdr:rowOff>
    </xdr:from>
    <xdr:to>
      <xdr:col>24</xdr:col>
      <xdr:colOff>63500</xdr:colOff>
      <xdr:row>37</xdr:row>
      <xdr:rowOff>69448</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6369692"/>
          <a:ext cx="838200" cy="4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154577</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1553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131700</xdr:rowOff>
    </xdr:from>
    <xdr:to>
      <xdr:col>24</xdr:col>
      <xdr:colOff>114300</xdr:colOff>
      <xdr:row>37</xdr:row>
      <xdr:rowOff>61850</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03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18243</xdr:rowOff>
    </xdr:from>
    <xdr:to>
      <xdr:col>19</xdr:col>
      <xdr:colOff>177800</xdr:colOff>
      <xdr:row>37</xdr:row>
      <xdr:rowOff>69448</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a:off x="2908300" y="6361893"/>
          <a:ext cx="889000" cy="51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164909</xdr:rowOff>
    </xdr:from>
    <xdr:to>
      <xdr:col>20</xdr:col>
      <xdr:colOff>38100</xdr:colOff>
      <xdr:row>37</xdr:row>
      <xdr:rowOff>95059</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37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111586</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112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243,450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18243</xdr:rowOff>
    </xdr:from>
    <xdr:to>
      <xdr:col>15</xdr:col>
      <xdr:colOff>50800</xdr:colOff>
      <xdr:row>37</xdr:row>
      <xdr:rowOff>43442</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2019300" y="6361893"/>
          <a:ext cx="889000" cy="25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170864</xdr:rowOff>
    </xdr:from>
    <xdr:to>
      <xdr:col>15</xdr:col>
      <xdr:colOff>101600</xdr:colOff>
      <xdr:row>37</xdr:row>
      <xdr:rowOff>101014</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92141</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357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43442</xdr:rowOff>
    </xdr:from>
    <xdr:to>
      <xdr:col>10</xdr:col>
      <xdr:colOff>114300</xdr:colOff>
      <xdr:row>37</xdr:row>
      <xdr:rowOff>56207</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6387092"/>
          <a:ext cx="889000" cy="12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13155</xdr:rowOff>
    </xdr:from>
    <xdr:to>
      <xdr:col>10</xdr:col>
      <xdr:colOff>165100</xdr:colOff>
      <xdr:row>37</xdr:row>
      <xdr:rowOff>114755</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56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105882</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49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25059</xdr:rowOff>
    </xdr:from>
    <xdr:to>
      <xdr:col>6</xdr:col>
      <xdr:colOff>38100</xdr:colOff>
      <xdr:row>37</xdr:row>
      <xdr:rowOff>126659</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687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117786</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61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146692</xdr:rowOff>
    </xdr:from>
    <xdr:to>
      <xdr:col>24</xdr:col>
      <xdr:colOff>114300</xdr:colOff>
      <xdr:row>37</xdr:row>
      <xdr:rowOff>76842</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6318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125119</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6297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18648</xdr:rowOff>
    </xdr:from>
    <xdr:to>
      <xdr:col>20</xdr:col>
      <xdr:colOff>38100</xdr:colOff>
      <xdr:row>37</xdr:row>
      <xdr:rowOff>120248</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6362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111375</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64550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138893</xdr:rowOff>
    </xdr:from>
    <xdr:to>
      <xdr:col>15</xdr:col>
      <xdr:colOff>101600</xdr:colOff>
      <xdr:row>37</xdr:row>
      <xdr:rowOff>69043</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631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85570</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60863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164092</xdr:rowOff>
    </xdr:from>
    <xdr:to>
      <xdr:col>10</xdr:col>
      <xdr:colOff>165100</xdr:colOff>
      <xdr:row>37</xdr:row>
      <xdr:rowOff>94242</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336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110769</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6111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5407</xdr:rowOff>
    </xdr:from>
    <xdr:to>
      <xdr:col>6</xdr:col>
      <xdr:colOff>38100</xdr:colOff>
      <xdr:row>37</xdr:row>
      <xdr:rowOff>107007</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349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123534</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6124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105,457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60447</xdr:rowOff>
    </xdr:from>
    <xdr:to>
      <xdr:col>24</xdr:col>
      <xdr:colOff>62865</xdr:colOff>
      <xdr:row>58</xdr:row>
      <xdr:rowOff>69482</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632947"/>
          <a:ext cx="1270" cy="13806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73309</xdr:rowOff>
    </xdr:from>
    <xdr:ext cx="599010"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69482</xdr:rowOff>
    </xdr:from>
    <xdr:to>
      <xdr:col>24</xdr:col>
      <xdr:colOff>152400</xdr:colOff>
      <xdr:row>58</xdr:row>
      <xdr:rowOff>69482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13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7124</xdr:rowOff>
    </xdr:from>
    <xdr:ext cx="690189"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40817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1,202,404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60447</xdr:rowOff>
    </xdr:from>
    <xdr:to>
      <xdr:col>24</xdr:col>
      <xdr:colOff>152400</xdr:colOff>
      <xdr:row>50</xdr:row>
      <xdr:rowOff>60447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632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36554</xdr:rowOff>
    </xdr:from>
    <xdr:to>
      <xdr:col>24</xdr:col>
      <xdr:colOff>63500</xdr:colOff>
      <xdr:row>57</xdr:row>
      <xdr:rowOff>51905</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3797300" y="9809204"/>
          <a:ext cx="838200" cy="15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171352</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60110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148475</xdr:rowOff>
    </xdr:from>
    <xdr:to>
      <xdr:col>24</xdr:col>
      <xdr:colOff>114300</xdr:colOff>
      <xdr:row>57</xdr:row>
      <xdr:rowOff>78625</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74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51905</xdr:rowOff>
    </xdr:from>
    <xdr:to>
      <xdr:col>19</xdr:col>
      <xdr:colOff>177800</xdr:colOff>
      <xdr:row>57</xdr:row>
      <xdr:rowOff>86885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824555"/>
          <a:ext cx="889000" cy="34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1440</xdr:rowOff>
    </xdr:from>
    <xdr:to>
      <xdr:col>20</xdr:col>
      <xdr:colOff>38100</xdr:colOff>
      <xdr:row>57</xdr:row>
      <xdr:rowOff>103040</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77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94167</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9866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73890</xdr:rowOff>
    </xdr:from>
    <xdr:to>
      <xdr:col>15</xdr:col>
      <xdr:colOff>50800</xdr:colOff>
      <xdr:row>57</xdr:row>
      <xdr:rowOff>86885</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019300" y="9846540"/>
          <a:ext cx="889000" cy="12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5522</xdr:rowOff>
    </xdr:from>
    <xdr:to>
      <xdr:col>15</xdr:col>
      <xdr:colOff>101600</xdr:colOff>
      <xdr:row>57</xdr:row>
      <xdr:rowOff>107122</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77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123649</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5533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73890</xdr:rowOff>
    </xdr:from>
    <xdr:to>
      <xdr:col>10</xdr:col>
      <xdr:colOff>114300</xdr:colOff>
      <xdr:row>57</xdr:row>
      <xdr:rowOff>80887</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1130300" y="9846540"/>
          <a:ext cx="889000" cy="6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39268</xdr:rowOff>
    </xdr:from>
    <xdr:to>
      <xdr:col>10</xdr:col>
      <xdr:colOff>165100</xdr:colOff>
      <xdr:row>57</xdr:row>
      <xdr:rowOff>140868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131995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904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52315</xdr:rowOff>
    </xdr:from>
    <xdr:to>
      <xdr:col>6</xdr:col>
      <xdr:colOff>38100</xdr:colOff>
      <xdr:row>57</xdr:row>
      <xdr:rowOff>153915</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2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145042</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917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157204</xdr:rowOff>
    </xdr:from>
    <xdr:to>
      <xdr:col>24</xdr:col>
      <xdr:colOff>114300</xdr:colOff>
      <xdr:row>57</xdr:row>
      <xdr:rowOff>87354</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5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135631</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7368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276,217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1105</xdr:rowOff>
    </xdr:from>
    <xdr:to>
      <xdr:col>20</xdr:col>
      <xdr:colOff>38100</xdr:colOff>
      <xdr:row>57</xdr:row>
      <xdr:rowOff>102705</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77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119232</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95489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36085</xdr:rowOff>
    </xdr:from>
    <xdr:to>
      <xdr:col>15</xdr:col>
      <xdr:colOff>101600</xdr:colOff>
      <xdr:row>57</xdr:row>
      <xdr:rowOff>137685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80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128812</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99014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23090</xdr:rowOff>
    </xdr:from>
    <xdr:to>
      <xdr:col>10</xdr:col>
      <xdr:colOff>165100</xdr:colOff>
      <xdr:row>57</xdr:row>
      <xdr:rowOff>124690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795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141217</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95709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30087</xdr:rowOff>
    </xdr:from>
    <xdr:to>
      <xdr:col>6</xdr:col>
      <xdr:colOff>38100</xdr:colOff>
      <xdr:row>57</xdr:row>
      <xdr:rowOff>131687</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802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148214</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95779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168927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維持補修費グラフ枠">
          <a:extLst>
            <a:ext uri="{FF2B5EF4-FFF2-40B4-BE49-F238E27FC236}">
              <a16:creationId xmlns:a16="http://schemas.microsoft.com/office/drawing/2014/main" id="{00000000-0008-0000-06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60824</xdr:rowOff>
    </xdr:from>
    <xdr:to>
      <xdr:col>24</xdr:col>
      <xdr:colOff>62865</xdr:colOff>
      <xdr:row>78</xdr:row>
      <xdr:rowOff>137734</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flipV="1">
          <a:off x="4633595" y="12405224"/>
          <a:ext cx="1270" cy="11056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141561</xdr:rowOff>
    </xdr:from>
    <xdr:ext cx="378565" cy="259045"/>
    <xdr:sp macro="" textlink="">
      <xdr:nvSpPr>
        <xdr:cNvPr id="170" name="維持補修費最小値テキスト">
          <a:extLst>
            <a:ext uri="{FF2B5EF4-FFF2-40B4-BE49-F238E27FC236}">
              <a16:creationId xmlns:a16="http://schemas.microsoft.com/office/drawing/2014/main" id="{00000000-0008-0000-0600-0000AA000000}"/>
            </a:ext>
          </a:extLst>
        </xdr:cNvPr>
        <xdr:cNvSpPr txBox="1"/>
      </xdr:nvSpPr>
      <xdr:spPr>
        <a:xfrm>
          <a:off x="4686300" y="135146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137734</xdr:rowOff>
    </xdr:from>
    <xdr:to>
      <xdr:col>24</xdr:col>
      <xdr:colOff>152400</xdr:colOff>
      <xdr:row>78</xdr:row>
      <xdr:rowOff>137734</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35108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7501</xdr:rowOff>
    </xdr:from>
    <xdr:ext cx="599010" cy="259045"/>
    <xdr:sp macro="" textlink="">
      <xdr:nvSpPr>
        <xdr:cNvPr id="172" name="維持補修費最大値テキスト">
          <a:extLst>
            <a:ext uri="{FF2B5EF4-FFF2-40B4-BE49-F238E27FC236}">
              <a16:creationId xmlns:a16="http://schemas.microsoft.com/office/drawing/2014/main" id="{00000000-0008-0000-0600-0000AC000000}"/>
            </a:ext>
          </a:extLst>
        </xdr:cNvPr>
        <xdr:cNvSpPr txBox="1"/>
      </xdr:nvSpPr>
      <xdr:spPr>
        <a:xfrm>
          <a:off x="4686300" y="121804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72</xdr:row>
      <xdr:rowOff>60824</xdr:rowOff>
    </xdr:from>
    <xdr:to>
      <xdr:col>24</xdr:col>
      <xdr:colOff>152400</xdr:colOff>
      <xdr:row>72</xdr:row>
      <xdr:rowOff>60824</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2405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60984</xdr:rowOff>
    </xdr:from>
    <xdr:to>
      <xdr:col>24</xdr:col>
      <xdr:colOff>63500</xdr:colOff>
      <xdr:row>76</xdr:row>
      <xdr:rowOff>138077</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3797300" y="13091184"/>
          <a:ext cx="838200" cy="77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42395</xdr:rowOff>
    </xdr:from>
    <xdr:ext cx="534377" cy="259045"/>
    <xdr:sp macro="" textlink="">
      <xdr:nvSpPr>
        <xdr:cNvPr id="175" name="維持補修費平均値テキスト">
          <a:extLst>
            <a:ext uri="{FF2B5EF4-FFF2-40B4-BE49-F238E27FC236}">
              <a16:creationId xmlns:a16="http://schemas.microsoft.com/office/drawing/2014/main" id="{00000000-0008-0000-0600-0000AF000000}"/>
            </a:ext>
          </a:extLst>
        </xdr:cNvPr>
        <xdr:cNvSpPr txBox="1"/>
      </xdr:nvSpPr>
      <xdr:spPr>
        <a:xfrm>
          <a:off x="4686300" y="132440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63968</xdr:rowOff>
    </xdr:from>
    <xdr:to>
      <xdr:col>24</xdr:col>
      <xdr:colOff>114300</xdr:colOff>
      <xdr:row>77</xdr:row>
      <xdr:rowOff>165568</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4584700" y="13265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138077</xdr:rowOff>
    </xdr:from>
    <xdr:to>
      <xdr:col>19</xdr:col>
      <xdr:colOff>177800</xdr:colOff>
      <xdr:row>77</xdr:row>
      <xdr:rowOff>7076</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flipV="1">
          <a:off x="2908300" y="13168277"/>
          <a:ext cx="889000" cy="40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76482</xdr:rowOff>
    </xdr:from>
    <xdr:to>
      <xdr:col>20</xdr:col>
      <xdr:colOff>38100</xdr:colOff>
      <xdr:row>78</xdr:row>
      <xdr:rowOff>6632</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3746500" y="1327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77</xdr:row>
      <xdr:rowOff>169209</xdr:rowOff>
    </xdr:from>
    <xdr:ext cx="534377" cy="259045"/>
    <xdr:sp macro="" textlink="">
      <xdr:nvSpPr>
        <xdr:cNvPr id="179" name="テキスト ボックス 178">
          <a:extLst>
            <a:ext uri="{FF2B5EF4-FFF2-40B4-BE49-F238E27FC236}">
              <a16:creationId xmlns:a16="http://schemas.microsoft.com/office/drawing/2014/main" id="{00000000-0008-0000-0600-0000B3000000}"/>
            </a:ext>
          </a:extLst>
        </xdr:cNvPr>
        <xdr:cNvSpPr txBox="1"/>
      </xdr:nvSpPr>
      <xdr:spPr>
        <a:xfrm>
          <a:off x="3530111" y="133708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148904</xdr:rowOff>
    </xdr:from>
    <xdr:to>
      <xdr:col>15</xdr:col>
      <xdr:colOff>50800</xdr:colOff>
      <xdr:row>77</xdr:row>
      <xdr:rowOff>7076</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2019300" y="13179104"/>
          <a:ext cx="889000" cy="29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81663</xdr:rowOff>
    </xdr:from>
    <xdr:to>
      <xdr:col>15</xdr:col>
      <xdr:colOff>101600</xdr:colOff>
      <xdr:row>78</xdr:row>
      <xdr:rowOff>11813</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2857500" y="13283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2940</xdr:rowOff>
    </xdr:from>
    <xdr:ext cx="534377" cy="259045"/>
    <xdr:sp macro="" textlink="">
      <xdr:nvSpPr>
        <xdr:cNvPr id="182" name="テキスト ボックス 181">
          <a:extLst>
            <a:ext uri="{FF2B5EF4-FFF2-40B4-BE49-F238E27FC236}">
              <a16:creationId xmlns:a16="http://schemas.microsoft.com/office/drawing/2014/main" id="{00000000-0008-0000-0600-0000B6000000}"/>
            </a:ext>
          </a:extLst>
        </xdr:cNvPr>
        <xdr:cNvSpPr txBox="1"/>
      </xdr:nvSpPr>
      <xdr:spPr>
        <a:xfrm>
          <a:off x="2641111" y="133760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148904</xdr:rowOff>
    </xdr:from>
    <xdr:to>
      <xdr:col>10</xdr:col>
      <xdr:colOff>114300</xdr:colOff>
      <xdr:row>76</xdr:row>
      <xdr:rowOff>149174</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1130300" y="13179104"/>
          <a:ext cx="889000" cy="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92749</xdr:rowOff>
    </xdr:from>
    <xdr:to>
      <xdr:col>10</xdr:col>
      <xdr:colOff>165100</xdr:colOff>
      <xdr:row>78</xdr:row>
      <xdr:rowOff>22899</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968500" y="13294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14026</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1752111" y="13387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110832</xdr:rowOff>
    </xdr:from>
    <xdr:to>
      <xdr:col>6</xdr:col>
      <xdr:colOff>38100</xdr:colOff>
      <xdr:row>78</xdr:row>
      <xdr:rowOff>40982</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079500" y="1331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78</xdr:row>
      <xdr:rowOff>32109</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863111" y="13405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10184</xdr:rowOff>
    </xdr:from>
    <xdr:to>
      <xdr:col>24</xdr:col>
      <xdr:colOff>114300</xdr:colOff>
      <xdr:row>76</xdr:row>
      <xdr:rowOff>111784</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4584700" y="1304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33061</xdr:rowOff>
    </xdr:from>
    <xdr:ext cx="534377" cy="259045"/>
    <xdr:sp macro="" textlink="">
      <xdr:nvSpPr>
        <xdr:cNvPr id="194" name="維持補修費該当値テキスト">
          <a:extLst>
            <a:ext uri="{FF2B5EF4-FFF2-40B4-BE49-F238E27FC236}">
              <a16:creationId xmlns:a16="http://schemas.microsoft.com/office/drawing/2014/main" id="{00000000-0008-0000-0600-0000C2000000}"/>
            </a:ext>
          </a:extLst>
        </xdr:cNvPr>
        <xdr:cNvSpPr txBox="1"/>
      </xdr:nvSpPr>
      <xdr:spPr>
        <a:xfrm>
          <a:off x="4686300" y="12891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87277</xdr:rowOff>
    </xdr:from>
    <xdr:to>
      <xdr:col>20</xdr:col>
      <xdr:colOff>38100</xdr:colOff>
      <xdr:row>77</xdr:row>
      <xdr:rowOff>17427</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3746500" y="1311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33954</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3530111" y="128927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127726</xdr:rowOff>
    </xdr:from>
    <xdr:to>
      <xdr:col>15</xdr:col>
      <xdr:colOff>101600</xdr:colOff>
      <xdr:row>77</xdr:row>
      <xdr:rowOff>57876</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2857500" y="13157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74403</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2641111" y="12933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98104</xdr:rowOff>
    </xdr:from>
    <xdr:to>
      <xdr:col>10</xdr:col>
      <xdr:colOff>165100</xdr:colOff>
      <xdr:row>77</xdr:row>
      <xdr:rowOff>28254</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968500" y="13128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44780</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1752111" y="12903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98374</xdr:rowOff>
    </xdr:from>
    <xdr:to>
      <xdr:col>6</xdr:col>
      <xdr:colOff>38100</xdr:colOff>
      <xdr:row>77</xdr:row>
      <xdr:rowOff>28524</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079500" y="13128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45050</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863111" y="12903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40267</xdr:rowOff>
    </xdr:from>
    <xdr:to>
      <xdr:col>24</xdr:col>
      <xdr:colOff>62865</xdr:colOff>
      <xdr:row>98</xdr:row>
      <xdr:rowOff>6099</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470767"/>
          <a:ext cx="1270" cy="1337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9926</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812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6099</xdr:rowOff>
    </xdr:from>
    <xdr:to>
      <xdr:col>24</xdr:col>
      <xdr:colOff>152400</xdr:colOff>
      <xdr:row>98</xdr:row>
      <xdr:rowOff>6099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808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158394</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245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203,049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40267</xdr:rowOff>
    </xdr:from>
    <xdr:to>
      <xdr:col>24</xdr:col>
      <xdr:colOff>152400</xdr:colOff>
      <xdr:row>90</xdr:row>
      <xdr:rowOff>40267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470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104229</xdr:rowOff>
    </xdr:from>
    <xdr:to>
      <xdr:col>24</xdr:col>
      <xdr:colOff>63500</xdr:colOff>
      <xdr:row>94</xdr:row>
      <xdr:rowOff>147045</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3797300" y="16220529"/>
          <a:ext cx="838200" cy="42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112765</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2290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134338</xdr:rowOff>
    </xdr:from>
    <xdr:to>
      <xdr:col>24</xdr:col>
      <xdr:colOff>114300</xdr:colOff>
      <xdr:row>95</xdr:row>
      <xdr:rowOff>64488</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250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104229</xdr:rowOff>
    </xdr:from>
    <xdr:to>
      <xdr:col>19</xdr:col>
      <xdr:colOff>177800</xdr:colOff>
      <xdr:row>95</xdr:row>
      <xdr:rowOff>63599</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2908300" y="16220529"/>
          <a:ext cx="889000" cy="130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149868</xdr:rowOff>
    </xdr:from>
    <xdr:to>
      <xdr:col>20</xdr:col>
      <xdr:colOff>38100</xdr:colOff>
      <xdr:row>95</xdr:row>
      <xdr:rowOff>80018</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26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71145</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358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101174</xdr:rowOff>
    </xdr:from>
    <xdr:to>
      <xdr:col>15</xdr:col>
      <xdr:colOff>50800</xdr:colOff>
      <xdr:row>95</xdr:row>
      <xdr:rowOff>63599</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217474"/>
          <a:ext cx="889000" cy="133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25433</xdr:rowOff>
    </xdr:from>
    <xdr:to>
      <xdr:col>15</xdr:col>
      <xdr:colOff>101600</xdr:colOff>
      <xdr:row>95</xdr:row>
      <xdr:rowOff>127033</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313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118160</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405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101174</xdr:rowOff>
    </xdr:from>
    <xdr:to>
      <xdr:col>10</xdr:col>
      <xdr:colOff>114300</xdr:colOff>
      <xdr:row>95</xdr:row>
      <xdr:rowOff>119515</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217474"/>
          <a:ext cx="889000" cy="189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133783</xdr:rowOff>
    </xdr:from>
    <xdr:to>
      <xdr:col>10</xdr:col>
      <xdr:colOff>165100</xdr:colOff>
      <xdr:row>95</xdr:row>
      <xdr:rowOff>63933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250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55060</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342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94,110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133705</xdr:rowOff>
    </xdr:from>
    <xdr:to>
      <xdr:col>6</xdr:col>
      <xdr:colOff>38100</xdr:colOff>
      <xdr:row>96</xdr:row>
      <xdr:rowOff>63855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421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54982</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5141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96245</xdr:rowOff>
    </xdr:from>
    <xdr:to>
      <xdr:col>24</xdr:col>
      <xdr:colOff>114300</xdr:colOff>
      <xdr:row>95</xdr:row>
      <xdr:rowOff>26395</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21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119122</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063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53429</xdr:rowOff>
    </xdr:from>
    <xdr:to>
      <xdr:col>20</xdr:col>
      <xdr:colOff>38100</xdr:colOff>
      <xdr:row>94</xdr:row>
      <xdr:rowOff>155029</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16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106</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497795" y="15944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12799</xdr:rowOff>
    </xdr:from>
    <xdr:to>
      <xdr:col>15</xdr:col>
      <xdr:colOff>101600</xdr:colOff>
      <xdr:row>95</xdr:row>
      <xdr:rowOff>114399</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3005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130926</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075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50374</xdr:rowOff>
    </xdr:from>
    <xdr:to>
      <xdr:col>10</xdr:col>
      <xdr:colOff>165100</xdr:colOff>
      <xdr:row>94</xdr:row>
      <xdr:rowOff>151974</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166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168501</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19795" y="15941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68715</xdr:rowOff>
    </xdr:from>
    <xdr:to>
      <xdr:col>6</xdr:col>
      <xdr:colOff>38100</xdr:colOff>
      <xdr:row>95</xdr:row>
      <xdr:rowOff>170315</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35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15392</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131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41221</xdr:rowOff>
    </xdr:from>
    <xdr:to>
      <xdr:col>54</xdr:col>
      <xdr:colOff>189865</xdr:colOff>
      <xdr:row>38</xdr:row>
      <xdr:rowOff>143996</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84721"/>
          <a:ext cx="1270" cy="14743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147823</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662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143996</xdr:rowOff>
    </xdr:from>
    <xdr:to>
      <xdr:col>55</xdr:col>
      <xdr:colOff>88900</xdr:colOff>
      <xdr:row>38</xdr:row>
      <xdr:rowOff>143996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659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159348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59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980,311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41221</xdr:rowOff>
    </xdr:from>
    <xdr:to>
      <xdr:col>55</xdr:col>
      <xdr:colOff>88900</xdr:colOff>
      <xdr:row>30</xdr:row>
      <xdr:rowOff>41221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84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12306</xdr:rowOff>
    </xdr:from>
    <xdr:to>
      <xdr:col>55</xdr:col>
      <xdr:colOff>0</xdr:colOff>
      <xdr:row>36</xdr:row>
      <xdr:rowOff>23326</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a:off x="9639300" y="6184506"/>
          <a:ext cx="838200" cy="11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37096</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209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58669</xdr:rowOff>
    </xdr:from>
    <xdr:to>
      <xdr:col>55</xdr:col>
      <xdr:colOff>50800</xdr:colOff>
      <xdr:row>36</xdr:row>
      <xdr:rowOff>160269</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230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81187</xdr:rowOff>
    </xdr:from>
    <xdr:to>
      <xdr:col>50</xdr:col>
      <xdr:colOff>114300</xdr:colOff>
      <xdr:row>36</xdr:row>
      <xdr:rowOff>12306</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8750300" y="5910487"/>
          <a:ext cx="889000" cy="274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108137</xdr:rowOff>
    </xdr:from>
    <xdr:to>
      <xdr:col>50</xdr:col>
      <xdr:colOff>165100</xdr:colOff>
      <xdr:row>37</xdr:row>
      <xdr:rowOff>38287</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280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29414</xdr:rowOff>
    </xdr:from>
    <xdr:ext cx="599010"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39795" y="6373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81187</xdr:rowOff>
    </xdr:from>
    <xdr:to>
      <xdr:col>45</xdr:col>
      <xdr:colOff>177800</xdr:colOff>
      <xdr:row>36</xdr:row>
      <xdr:rowOff>69505</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5910487"/>
          <a:ext cx="889000" cy="331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139649</xdr:rowOff>
    </xdr:from>
    <xdr:to>
      <xdr:col>46</xdr:col>
      <xdr:colOff>38100</xdr:colOff>
      <xdr:row>37</xdr:row>
      <xdr:rowOff>69799</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11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60926</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4045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258,920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24174</xdr:rowOff>
    </xdr:from>
    <xdr:to>
      <xdr:col>41</xdr:col>
      <xdr:colOff>50800</xdr:colOff>
      <xdr:row>36</xdr:row>
      <xdr:rowOff>69505</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024924"/>
          <a:ext cx="889000" cy="216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2915</xdr:rowOff>
    </xdr:from>
    <xdr:to>
      <xdr:col>41</xdr:col>
      <xdr:colOff>101600</xdr:colOff>
      <xdr:row>37</xdr:row>
      <xdr:rowOff>104515</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346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95642</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61795" y="64392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237,659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11932</xdr:rowOff>
    </xdr:from>
    <xdr:to>
      <xdr:col>36</xdr:col>
      <xdr:colOff>165100</xdr:colOff>
      <xdr:row>36</xdr:row>
      <xdr:rowOff>113532</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1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104659</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672795" y="6276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143976</xdr:rowOff>
    </xdr:from>
    <xdr:to>
      <xdr:col>55</xdr:col>
      <xdr:colOff>50800</xdr:colOff>
      <xdr:row>36</xdr:row>
      <xdr:rowOff>74126</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144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166853</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5996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361,270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132956</xdr:rowOff>
    </xdr:from>
    <xdr:to>
      <xdr:col>50</xdr:col>
      <xdr:colOff>165100</xdr:colOff>
      <xdr:row>36</xdr:row>
      <xdr:rowOff>63106</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133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79633</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59089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368,019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30387</xdr:rowOff>
    </xdr:from>
    <xdr:to>
      <xdr:col>46</xdr:col>
      <xdr:colOff>38100</xdr:colOff>
      <xdr:row>34</xdr:row>
      <xdr:rowOff>131987</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5859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32</xdr:row>
      <xdr:rowOff>148514</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50795" y="5634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18705</xdr:rowOff>
    </xdr:from>
    <xdr:to>
      <xdr:col>41</xdr:col>
      <xdr:colOff>101600</xdr:colOff>
      <xdr:row>36</xdr:row>
      <xdr:rowOff>120305</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19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136832</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5966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144824</xdr:rowOff>
    </xdr:from>
    <xdr:to>
      <xdr:col>36</xdr:col>
      <xdr:colOff>165100</xdr:colOff>
      <xdr:row>35</xdr:row>
      <xdr:rowOff>74974</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5974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91501</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5749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137633</xdr:rowOff>
    </xdr:from>
    <xdr:to>
      <xdr:col>54</xdr:col>
      <xdr:colOff>189865</xdr:colOff>
      <xdr:row>59</xdr:row>
      <xdr:rowOff>22999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881583"/>
          <a:ext cx="1270" cy="12569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26826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142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22999</xdr:rowOff>
    </xdr:from>
    <xdr:to>
      <xdr:col>55</xdr:col>
      <xdr:colOff>88900</xdr:colOff>
      <xdr:row>59</xdr:row>
      <xdr:rowOff>22999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1385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84310</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65681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1,677,713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137633</xdr:rowOff>
    </xdr:from>
    <xdr:to>
      <xdr:col>55</xdr:col>
      <xdr:colOff>88900</xdr:colOff>
      <xdr:row>51</xdr:row>
      <xdr:rowOff>137633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881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125741</xdr:rowOff>
    </xdr:from>
    <xdr:to>
      <xdr:col>55</xdr:col>
      <xdr:colOff>0</xdr:colOff>
      <xdr:row>57</xdr:row>
      <xdr:rowOff>132958</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9639300" y="9384041"/>
          <a:ext cx="838200" cy="521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91829</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86447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292,845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113402</xdr:rowOff>
    </xdr:from>
    <xdr:to>
      <xdr:col>55</xdr:col>
      <xdr:colOff>50800</xdr:colOff>
      <xdr:row>58</xdr:row>
      <xdr:rowOff>43552</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8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125741</xdr:rowOff>
    </xdr:from>
    <xdr:to>
      <xdr:col>50</xdr:col>
      <xdr:colOff>114300</xdr:colOff>
      <xdr:row>58</xdr:row>
      <xdr:rowOff>30590</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9384041"/>
          <a:ext cx="889000" cy="590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111500</xdr:rowOff>
    </xdr:from>
    <xdr:to>
      <xdr:col>50</xdr:col>
      <xdr:colOff>165100</xdr:colOff>
      <xdr:row>58</xdr:row>
      <xdr:rowOff>41650</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88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32777</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9976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30590</xdr:rowOff>
    </xdr:from>
    <xdr:to>
      <xdr:col>45</xdr:col>
      <xdr:colOff>177800</xdr:colOff>
      <xdr:row>58</xdr:row>
      <xdr:rowOff>78573</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974690"/>
          <a:ext cx="889000" cy="47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121471</xdr:rowOff>
    </xdr:from>
    <xdr:to>
      <xdr:col>46</xdr:col>
      <xdr:colOff>38100</xdr:colOff>
      <xdr:row>58</xdr:row>
      <xdr:rowOff>51621</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894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68148</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96693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282,256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18171</xdr:rowOff>
    </xdr:from>
    <xdr:to>
      <xdr:col>41</xdr:col>
      <xdr:colOff>50800</xdr:colOff>
      <xdr:row>58</xdr:row>
      <xdr:rowOff>78573</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962271"/>
          <a:ext cx="889000" cy="60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125120</xdr:rowOff>
    </xdr:from>
    <xdr:to>
      <xdr:col>41</xdr:col>
      <xdr:colOff>101600</xdr:colOff>
      <xdr:row>58</xdr:row>
      <xdr:rowOff>55270</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897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71797</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9672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107162</xdr:rowOff>
    </xdr:from>
    <xdr:to>
      <xdr:col>36</xdr:col>
      <xdr:colOff>165100</xdr:colOff>
      <xdr:row>58</xdr:row>
      <xdr:rowOff>37312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879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53839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6550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82158</xdr:rowOff>
    </xdr:from>
    <xdr:to>
      <xdr:col>55</xdr:col>
      <xdr:colOff>50800</xdr:colOff>
      <xdr:row>58</xdr:row>
      <xdr:rowOff>12308</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854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105035</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706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74941</xdr:rowOff>
    </xdr:from>
    <xdr:to>
      <xdr:col>50</xdr:col>
      <xdr:colOff>165100</xdr:colOff>
      <xdr:row>55</xdr:row>
      <xdr:rowOff>5091</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33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150205</xdr:colOff>
      <xdr:row>53</xdr:row>
      <xdr:rowOff>21618</xdr:rowOff>
    </xdr:from>
    <xdr:ext cx="690189"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294205" y="910846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1,018,319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151240</xdr:rowOff>
    </xdr:from>
    <xdr:to>
      <xdr:col>46</xdr:col>
      <xdr:colOff>38100</xdr:colOff>
      <xdr:row>58</xdr:row>
      <xdr:rowOff>81390</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92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72517</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100166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27773</xdr:rowOff>
    </xdr:from>
    <xdr:to>
      <xdr:col>41</xdr:col>
      <xdr:colOff>101600</xdr:colOff>
      <xdr:row>58</xdr:row>
      <xdr:rowOff>129373</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971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120500</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100646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138821</xdr:rowOff>
    </xdr:from>
    <xdr:to>
      <xdr:col>36</xdr:col>
      <xdr:colOff>165100</xdr:colOff>
      <xdr:row>58</xdr:row>
      <xdr:rowOff>68971</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911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60098</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100041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139998</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2141498"/>
          <a:ext cx="1270" cy="14475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86675</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9167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1,139,765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139998</xdr:rowOff>
    </xdr:from>
    <xdr:to>
      <xdr:col>55</xdr:col>
      <xdr:colOff>88900</xdr:colOff>
      <xdr:row>70</xdr:row>
      <xdr:rowOff>139998</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21414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93325</xdr:rowOff>
    </xdr:from>
    <xdr:to>
      <xdr:col>55</xdr:col>
      <xdr:colOff>0</xdr:colOff>
      <xdr:row>79</xdr:row>
      <xdr:rowOff>28378</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9639300" y="12780625"/>
          <a:ext cx="838200" cy="792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98768</xdr:rowOff>
    </xdr:from>
    <xdr:ext cx="534377"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3004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75891</xdr:rowOff>
    </xdr:from>
    <xdr:to>
      <xdr:col>55</xdr:col>
      <xdr:colOff>50800</xdr:colOff>
      <xdr:row>79</xdr:row>
      <xdr:rowOff>6041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44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93325</xdr:rowOff>
    </xdr:from>
    <xdr:to>
      <xdr:col>50</xdr:col>
      <xdr:colOff>114300</xdr:colOff>
      <xdr:row>78</xdr:row>
      <xdr:rowOff>62919</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2780625"/>
          <a:ext cx="889000" cy="655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76056</xdr:rowOff>
    </xdr:from>
    <xdr:to>
      <xdr:col>50</xdr:col>
      <xdr:colOff>165100</xdr:colOff>
      <xdr:row>79</xdr:row>
      <xdr:rowOff>6206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449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168783</xdr:rowOff>
    </xdr:from>
    <xdr:ext cx="534377"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72111" y="13541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62919</xdr:rowOff>
    </xdr:from>
    <xdr:to>
      <xdr:col>45</xdr:col>
      <xdr:colOff>177800</xdr:colOff>
      <xdr:row>78</xdr:row>
      <xdr:rowOff>131262</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flipV="1">
          <a:off x="7861300" y="13436019"/>
          <a:ext cx="889000" cy="68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65867</xdr:rowOff>
    </xdr:from>
    <xdr:to>
      <xdr:col>46</xdr:col>
      <xdr:colOff>38100</xdr:colOff>
      <xdr:row>78</xdr:row>
      <xdr:rowOff>167467</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38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158594</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531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119526</xdr:rowOff>
    </xdr:from>
    <xdr:to>
      <xdr:col>41</xdr:col>
      <xdr:colOff>50800</xdr:colOff>
      <xdr:row>78</xdr:row>
      <xdr:rowOff>131262</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6972300" y="13492626"/>
          <a:ext cx="889000" cy="11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79440</xdr:rowOff>
    </xdr:from>
    <xdr:to>
      <xdr:col>41</xdr:col>
      <xdr:colOff>101600</xdr:colOff>
      <xdr:row>79</xdr:row>
      <xdr:rowOff>9590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45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26117</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94111" y="13227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64021</xdr:rowOff>
    </xdr:from>
    <xdr:to>
      <xdr:col>36</xdr:col>
      <xdr:colOff>165100</xdr:colOff>
      <xdr:row>78</xdr:row>
      <xdr:rowOff>165621</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437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10698</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705111" y="1321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149028</xdr:rowOff>
    </xdr:from>
    <xdr:to>
      <xdr:col>55</xdr:col>
      <xdr:colOff>50800</xdr:colOff>
      <xdr:row>79</xdr:row>
      <xdr:rowOff>79178</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522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63955</xdr:rowOff>
    </xdr:from>
    <xdr:ext cx="534377"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437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74</xdr:row>
      <xdr:rowOff>42525</xdr:rowOff>
    </xdr:from>
    <xdr:to>
      <xdr:col>50</xdr:col>
      <xdr:colOff>165100</xdr:colOff>
      <xdr:row>74</xdr:row>
      <xdr:rowOff>144125</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272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72</xdr:row>
      <xdr:rowOff>160652</xdr:rowOff>
    </xdr:from>
    <xdr:ext cx="59901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39795" y="125050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12119</xdr:rowOff>
    </xdr:from>
    <xdr:to>
      <xdr:col>46</xdr:col>
      <xdr:colOff>38100</xdr:colOff>
      <xdr:row>78</xdr:row>
      <xdr:rowOff>113719</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385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130246</xdr:rowOff>
    </xdr:from>
    <xdr:ext cx="59901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50795" y="13160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80462</xdr:rowOff>
    </xdr:from>
    <xdr:to>
      <xdr:col>41</xdr:col>
      <xdr:colOff>101600</xdr:colOff>
      <xdr:row>79</xdr:row>
      <xdr:rowOff>10612</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453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1739</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94111" y="13546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68726</xdr:rowOff>
    </xdr:from>
    <xdr:to>
      <xdr:col>36</xdr:col>
      <xdr:colOff>165100</xdr:colOff>
      <xdr:row>78</xdr:row>
      <xdr:rowOff>170326</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41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161453</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534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92727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69783</xdr:rowOff>
    </xdr:from>
    <xdr:to>
      <xdr:col>54</xdr:col>
      <xdr:colOff>189865</xdr:colOff>
      <xdr:row>99</xdr:row>
      <xdr:rowOff>44450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671733"/>
          <a:ext cx="1270" cy="1346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48277</xdr:rowOff>
    </xdr:from>
    <xdr:ext cx="249299"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44450</xdr:rowOff>
    </xdr:from>
    <xdr:to>
      <xdr:col>55</xdr:col>
      <xdr:colOff>88900</xdr:colOff>
      <xdr:row>99</xdr:row>
      <xdr:rowOff>44450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90</xdr:row>
      <xdr:rowOff>16460</xdr:rowOff>
    </xdr:from>
    <xdr:ext cx="690189"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4469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69783</xdr:rowOff>
    </xdr:from>
    <xdr:to>
      <xdr:col>55</xdr:col>
      <xdr:colOff>88900</xdr:colOff>
      <xdr:row>91</xdr:row>
      <xdr:rowOff>69783</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671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86066</xdr:rowOff>
    </xdr:from>
    <xdr:to>
      <xdr:col>55</xdr:col>
      <xdr:colOff>0</xdr:colOff>
      <xdr:row>96</xdr:row>
      <xdr:rowOff>162302</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9639300" y="16545266"/>
          <a:ext cx="838200" cy="76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85386</xdr:rowOff>
    </xdr:from>
    <xdr:ext cx="599010"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7160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106959</xdr:rowOff>
    </xdr:from>
    <xdr:to>
      <xdr:col>55</xdr:col>
      <xdr:colOff>50800</xdr:colOff>
      <xdr:row>98</xdr:row>
      <xdr:rowOff>37109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737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86066</xdr:rowOff>
    </xdr:from>
    <xdr:to>
      <xdr:col>50</xdr:col>
      <xdr:colOff>114300</xdr:colOff>
      <xdr:row>98</xdr:row>
      <xdr:rowOff>66810</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8750300" y="16545266"/>
          <a:ext cx="889000" cy="323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105231</xdr:rowOff>
    </xdr:from>
    <xdr:to>
      <xdr:col>50</xdr:col>
      <xdr:colOff>165100</xdr:colOff>
      <xdr:row>98</xdr:row>
      <xdr:rowOff>35381</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73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26508</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39795" y="16828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66810</xdr:rowOff>
    </xdr:from>
    <xdr:to>
      <xdr:col>45</xdr:col>
      <xdr:colOff>177800</xdr:colOff>
      <xdr:row>98</xdr:row>
      <xdr:rowOff>82708</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7861300" y="16868910"/>
          <a:ext cx="889000" cy="15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132541</xdr:rowOff>
    </xdr:from>
    <xdr:to>
      <xdr:col>46</xdr:col>
      <xdr:colOff>38100</xdr:colOff>
      <xdr:row>98</xdr:row>
      <xdr:rowOff>62691</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763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79218</xdr:rowOff>
    </xdr:from>
    <xdr:ext cx="59901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50795" y="16538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165965</xdr:rowOff>
    </xdr:from>
    <xdr:to>
      <xdr:col>41</xdr:col>
      <xdr:colOff>50800</xdr:colOff>
      <xdr:row>98</xdr:row>
      <xdr:rowOff>82708</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a:off x="6972300" y="16796615"/>
          <a:ext cx="889000" cy="88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147174</xdr:rowOff>
    </xdr:from>
    <xdr:to>
      <xdr:col>41</xdr:col>
      <xdr:colOff>101600</xdr:colOff>
      <xdr:row>98</xdr:row>
      <xdr:rowOff>77324</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777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93851</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61795" y="165530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108068</xdr:rowOff>
    </xdr:from>
    <xdr:to>
      <xdr:col>36</xdr:col>
      <xdr:colOff>165100</xdr:colOff>
      <xdr:row>98</xdr:row>
      <xdr:rowOff>38218</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73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54745</xdr:rowOff>
    </xdr:from>
    <xdr:ext cx="59901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672795" y="165139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111502</xdr:rowOff>
    </xdr:from>
    <xdr:to>
      <xdr:col>55</xdr:col>
      <xdr:colOff>50800</xdr:colOff>
      <xdr:row>97</xdr:row>
      <xdr:rowOff>41652</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570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134379</xdr:rowOff>
    </xdr:from>
    <xdr:ext cx="599010"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4221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312,203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35266</xdr:rowOff>
    </xdr:from>
    <xdr:to>
      <xdr:col>50</xdr:col>
      <xdr:colOff>165100</xdr:colOff>
      <xdr:row>96</xdr:row>
      <xdr:rowOff>136866</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494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153393</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39795" y="162696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16010</xdr:rowOff>
    </xdr:from>
    <xdr:to>
      <xdr:col>46</xdr:col>
      <xdr:colOff>38100</xdr:colOff>
      <xdr:row>98</xdr:row>
      <xdr:rowOff>117610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818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108737</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50795" y="16910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31908</xdr:rowOff>
    </xdr:from>
    <xdr:to>
      <xdr:col>41</xdr:col>
      <xdr:colOff>101600</xdr:colOff>
      <xdr:row>98</xdr:row>
      <xdr:rowOff>133508</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83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124635</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61795" y="169267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115165</xdr:rowOff>
    </xdr:from>
    <xdr:to>
      <xdr:col>36</xdr:col>
      <xdr:colOff>165100</xdr:colOff>
      <xdr:row>98</xdr:row>
      <xdr:rowOff>45315</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74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36442</xdr:rowOff>
    </xdr:from>
    <xdr:ext cx="599010"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672795" y="16838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29</xdr:row>
      <xdr:rowOff>92727</xdr:rowOff>
    </xdr:from>
    <xdr:ext cx="685572"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760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27</xdr:row>
      <xdr:rowOff>54627</xdr:rowOff>
    </xdr:from>
    <xdr:ext cx="685572"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760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103759</xdr:rowOff>
    </xdr:from>
    <xdr:to>
      <xdr:col>85</xdr:col>
      <xdr:colOff>126364</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247259"/>
          <a:ext cx="1269" cy="1483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70809</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757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50436</xdr:rowOff>
    </xdr:from>
    <xdr:ext cx="690189"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502248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1,168,300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103759</xdr:rowOff>
    </xdr:from>
    <xdr:to>
      <xdr:col>86</xdr:col>
      <xdr:colOff>25400</xdr:colOff>
      <xdr:row>30</xdr:row>
      <xdr:rowOff>103759</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247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28113</xdr:rowOff>
    </xdr:from>
    <xdr:to>
      <xdr:col>85</xdr:col>
      <xdr:colOff>127000</xdr:colOff>
      <xdr:row>39</xdr:row>
      <xdr:rowOff>30518</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5481300" y="6714663"/>
          <a:ext cx="838200" cy="2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159709</xdr:rowOff>
    </xdr:from>
    <xdr:ext cx="534377"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5033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136832</xdr:rowOff>
    </xdr:from>
    <xdr:to>
      <xdr:col>85</xdr:col>
      <xdr:colOff>177800</xdr:colOff>
      <xdr:row>39</xdr:row>
      <xdr:rowOff>66982</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65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16315</xdr:rowOff>
    </xdr:from>
    <xdr:to>
      <xdr:col>81</xdr:col>
      <xdr:colOff>50800</xdr:colOff>
      <xdr:row>39</xdr:row>
      <xdr:rowOff>30518</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4592300" y="6702865"/>
          <a:ext cx="889000" cy="14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132548</xdr:rowOff>
    </xdr:from>
    <xdr:to>
      <xdr:col>81</xdr:col>
      <xdr:colOff>101600</xdr:colOff>
      <xdr:row>39</xdr:row>
      <xdr:rowOff>62698</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647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79225</xdr:rowOff>
    </xdr:from>
    <xdr:ext cx="534377"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14111" y="6422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16315</xdr:rowOff>
    </xdr:from>
    <xdr:to>
      <xdr:col>76</xdr:col>
      <xdr:colOff>114300</xdr:colOff>
      <xdr:row>39</xdr:row>
      <xdr:rowOff>39292</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flipV="1">
          <a:off x="13703300" y="6702865"/>
          <a:ext cx="889000" cy="22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131738</xdr:rowOff>
    </xdr:from>
    <xdr:to>
      <xdr:col>76</xdr:col>
      <xdr:colOff>165100</xdr:colOff>
      <xdr:row>39</xdr:row>
      <xdr:rowOff>61888</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646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78415</xdr:rowOff>
    </xdr:from>
    <xdr:ext cx="534377"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25111" y="642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39292</xdr:rowOff>
    </xdr:from>
    <xdr:to>
      <xdr:col>71</xdr:col>
      <xdr:colOff>177800</xdr:colOff>
      <xdr:row>39</xdr:row>
      <xdr:rowOff>44307</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2814300" y="6725842"/>
          <a:ext cx="889000" cy="5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133103</xdr:rowOff>
    </xdr:from>
    <xdr:to>
      <xdr:col>72</xdr:col>
      <xdr:colOff>38100</xdr:colOff>
      <xdr:row>39</xdr:row>
      <xdr:rowOff>63253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648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79779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423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135147</xdr:rowOff>
    </xdr:from>
    <xdr:to>
      <xdr:col>67</xdr:col>
      <xdr:colOff>101600</xdr:colOff>
      <xdr:row>39</xdr:row>
      <xdr:rowOff>65297</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50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81824</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425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148763</xdr:rowOff>
    </xdr:from>
    <xdr:to>
      <xdr:col>85</xdr:col>
      <xdr:colOff>177800</xdr:colOff>
      <xdr:row>39</xdr:row>
      <xdr:rowOff>78913</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66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115260</xdr:rowOff>
    </xdr:from>
    <xdr:ext cx="534377"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630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151168</xdr:rowOff>
    </xdr:from>
    <xdr:to>
      <xdr:col>81</xdr:col>
      <xdr:colOff>101600</xdr:colOff>
      <xdr:row>39</xdr:row>
      <xdr:rowOff>81318</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66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72445</xdr:rowOff>
    </xdr:from>
    <xdr:ext cx="534377"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14111" y="6758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136965</xdr:rowOff>
    </xdr:from>
    <xdr:to>
      <xdr:col>76</xdr:col>
      <xdr:colOff>165100</xdr:colOff>
      <xdr:row>39</xdr:row>
      <xdr:rowOff>67115</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652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58242</xdr:rowOff>
    </xdr:from>
    <xdr:ext cx="534377"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325111" y="6744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159942</xdr:rowOff>
    </xdr:from>
    <xdr:to>
      <xdr:col>72</xdr:col>
      <xdr:colOff>38100</xdr:colOff>
      <xdr:row>39</xdr:row>
      <xdr:rowOff>90092</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675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81219</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68428" y="6767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164957</xdr:rowOff>
    </xdr:from>
    <xdr:to>
      <xdr:col>67</xdr:col>
      <xdr:colOff>101600</xdr:colOff>
      <xdr:row>39</xdr:row>
      <xdr:rowOff>95107</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68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86234</xdr:rowOff>
    </xdr:from>
    <xdr:ext cx="378565"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25017" y="67727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56</xdr:row>
      <xdr:rowOff>144434</xdr:rowOff>
    </xdr:from>
    <xdr:ext cx="467179"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1978821" y="9745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1" name="直線コネクタ 560">
          <a:extLst>
            <a:ext uri="{FF2B5EF4-FFF2-40B4-BE49-F238E27FC236}">
              <a16:creationId xmlns:a16="http://schemas.microsoft.com/office/drawing/2014/main" id="{00000000-0008-0000-0600-000031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160762</xdr:rowOff>
    </xdr:from>
    <xdr:ext cx="46717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1978821" y="9419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53</xdr:row>
      <xdr:rowOff>5642</xdr:rowOff>
    </xdr:from>
    <xdr:ext cx="467179" cy="25904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1978821" y="9092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51</xdr:row>
      <xdr:rowOff>21970</xdr:rowOff>
    </xdr:from>
    <xdr:ext cx="467179" cy="25904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1978821" y="8765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49</xdr:row>
      <xdr:rowOff>38299</xdr:rowOff>
    </xdr:from>
    <xdr:ext cx="46717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1978821" y="8439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47</xdr:row>
      <xdr:rowOff>54627</xdr:rowOff>
    </xdr:from>
    <xdr:ext cx="46717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69487</xdr:rowOff>
    </xdr:from>
    <xdr:to>
      <xdr:col>85</xdr:col>
      <xdr:colOff>126364</xdr:colOff>
      <xdr:row>59</xdr:row>
      <xdr:rowOff>98878</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flipV="1">
          <a:off x="16317595" y="8641987"/>
          <a:ext cx="1269" cy="1572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135217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10250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98878</xdr:rowOff>
    </xdr:from>
    <xdr:to>
      <xdr:col>86</xdr:col>
      <xdr:colOff>25400</xdr:colOff>
      <xdr:row>59</xdr:row>
      <xdr:rowOff>98878</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16164</xdr:rowOff>
    </xdr:from>
    <xdr:ext cx="469744"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841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50</xdr:row>
      <xdr:rowOff>69487</xdr:rowOff>
    </xdr:from>
    <xdr:to>
      <xdr:col>86</xdr:col>
      <xdr:colOff>25400</xdr:colOff>
      <xdr:row>50</xdr:row>
      <xdr:rowOff>69487</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86419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59</xdr:row>
      <xdr:rowOff>98878</xdr:rowOff>
    </xdr:from>
    <xdr:to>
      <xdr:col>85</xdr:col>
      <xdr:colOff>127000</xdr:colOff>
      <xdr:row>59</xdr:row>
      <xdr:rowOff>98878</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52667</xdr:rowOff>
    </xdr:from>
    <xdr:ext cx="313932"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99676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29790</xdr:rowOff>
    </xdr:from>
    <xdr:to>
      <xdr:col>85</xdr:col>
      <xdr:colOff>177800</xdr:colOff>
      <xdr:row>59</xdr:row>
      <xdr:rowOff>131390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10145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98878</xdr:rowOff>
    </xdr:from>
    <xdr:to>
      <xdr:col>81</xdr:col>
      <xdr:colOff>50800</xdr:colOff>
      <xdr:row>59</xdr:row>
      <xdr:rowOff>98878</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59</xdr:row>
      <xdr:rowOff>33383</xdr:rowOff>
    </xdr:from>
    <xdr:to>
      <xdr:col>81</xdr:col>
      <xdr:colOff>101600</xdr:colOff>
      <xdr:row>59</xdr:row>
      <xdr:rowOff>134983</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10148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57</xdr:row>
      <xdr:rowOff>151510</xdr:rowOff>
    </xdr:from>
    <xdr:ext cx="313932"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24333" y="99241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59</xdr:row>
      <xdr:rowOff>98878</xdr:rowOff>
    </xdr:from>
    <xdr:to>
      <xdr:col>76</xdr:col>
      <xdr:colOff>114300</xdr:colOff>
      <xdr:row>59</xdr:row>
      <xdr:rowOff>98878</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35342</xdr:rowOff>
    </xdr:from>
    <xdr:to>
      <xdr:col>76</xdr:col>
      <xdr:colOff>165100</xdr:colOff>
      <xdr:row>59</xdr:row>
      <xdr:rowOff>136942</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10150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57</xdr:row>
      <xdr:rowOff>153469</xdr:rowOff>
    </xdr:from>
    <xdr:ext cx="313932"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35333" y="992611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59</xdr:row>
      <xdr:rowOff>98878</xdr:rowOff>
    </xdr:from>
    <xdr:to>
      <xdr:col>71</xdr:col>
      <xdr:colOff>177800</xdr:colOff>
      <xdr:row>59</xdr:row>
      <xdr:rowOff>98878</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48078</xdr:rowOff>
    </xdr:from>
    <xdr:to>
      <xdr:col>72</xdr:col>
      <xdr:colOff>38100</xdr:colOff>
      <xdr:row>59</xdr:row>
      <xdr:rowOff>149678</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140805</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10163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140805</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48078</xdr:rowOff>
    </xdr:from>
    <xdr:to>
      <xdr:col>85</xdr:col>
      <xdr:colOff>177800</xdr:colOff>
      <xdr:row>59</xdr:row>
      <xdr:rowOff>149678</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59</xdr:row>
      <xdr:rowOff>8217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1012376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48078</xdr:rowOff>
    </xdr:from>
    <xdr:to>
      <xdr:col>81</xdr:col>
      <xdr:colOff>101600</xdr:colOff>
      <xdr:row>59</xdr:row>
      <xdr:rowOff>149678</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140805</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59</xdr:row>
      <xdr:rowOff>48078</xdr:rowOff>
    </xdr:from>
    <xdr:to>
      <xdr:col>76</xdr:col>
      <xdr:colOff>165100</xdr:colOff>
      <xdr:row>59</xdr:row>
      <xdr:rowOff>149678</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140805</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59</xdr:row>
      <xdr:rowOff>48078</xdr:rowOff>
    </xdr:from>
    <xdr:to>
      <xdr:col>72</xdr:col>
      <xdr:colOff>38100</xdr:colOff>
      <xdr:row>59</xdr:row>
      <xdr:rowOff>149678</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166205</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59</xdr:row>
      <xdr:rowOff>48078</xdr:rowOff>
    </xdr:from>
    <xdr:to>
      <xdr:col>67</xdr:col>
      <xdr:colOff>101600</xdr:colOff>
      <xdr:row>59</xdr:row>
      <xdr:rowOff>149678</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166205</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9388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42401</xdr:rowOff>
    </xdr:from>
    <xdr:to>
      <xdr:col>85</xdr:col>
      <xdr:colOff>126364</xdr:colOff>
      <xdr:row>78</xdr:row>
      <xdr:rowOff>160134</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215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163961</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537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160134</xdr:rowOff>
    </xdr:from>
    <xdr:to>
      <xdr:col>86</xdr:col>
      <xdr:colOff>25400</xdr:colOff>
      <xdr:row>78</xdr:row>
      <xdr:rowOff>160134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533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160528</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990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721,076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42401</xdr:rowOff>
    </xdr:from>
    <xdr:to>
      <xdr:col>86</xdr:col>
      <xdr:colOff>25400</xdr:colOff>
      <xdr:row>71</xdr:row>
      <xdr:rowOff>42401</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215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84627</xdr:rowOff>
    </xdr:from>
    <xdr:to>
      <xdr:col>85</xdr:col>
      <xdr:colOff>127000</xdr:colOff>
      <xdr:row>76</xdr:row>
      <xdr:rowOff>21685</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a:off x="15481300" y="12943377"/>
          <a:ext cx="838200" cy="108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145874</xdr:rowOff>
    </xdr:from>
    <xdr:ext cx="599010"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3176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167447</xdr:rowOff>
    </xdr:from>
    <xdr:to>
      <xdr:col>85</xdr:col>
      <xdr:colOff>177800</xdr:colOff>
      <xdr:row>77</xdr:row>
      <xdr:rowOff>97597</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197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84627</xdr:rowOff>
    </xdr:from>
    <xdr:to>
      <xdr:col>81</xdr:col>
      <xdr:colOff>50800</xdr:colOff>
      <xdr:row>76</xdr:row>
      <xdr:rowOff>68545</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4592300" y="12943377"/>
          <a:ext cx="889000" cy="155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7579</xdr:rowOff>
    </xdr:from>
    <xdr:to>
      <xdr:col>81</xdr:col>
      <xdr:colOff>101600</xdr:colOff>
      <xdr:row>77</xdr:row>
      <xdr:rowOff>109179</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20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77</xdr:row>
      <xdr:rowOff>100306</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181795" y="1330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50293</xdr:rowOff>
    </xdr:from>
    <xdr:to>
      <xdr:col>76</xdr:col>
      <xdr:colOff>114300</xdr:colOff>
      <xdr:row>76</xdr:row>
      <xdr:rowOff>68545</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a:off x="13703300" y="13080493"/>
          <a:ext cx="889000" cy="18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10638</xdr:rowOff>
    </xdr:from>
    <xdr:to>
      <xdr:col>76</xdr:col>
      <xdr:colOff>165100</xdr:colOff>
      <xdr:row>77</xdr:row>
      <xdr:rowOff>112238</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212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77</xdr:row>
      <xdr:rowOff>103365</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292795" y="13305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50293</xdr:rowOff>
    </xdr:from>
    <xdr:to>
      <xdr:col>71</xdr:col>
      <xdr:colOff>177800</xdr:colOff>
      <xdr:row>76</xdr:row>
      <xdr:rowOff>115047</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2814300" y="13080493"/>
          <a:ext cx="889000" cy="64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36632</xdr:rowOff>
    </xdr:from>
    <xdr:to>
      <xdr:col>72</xdr:col>
      <xdr:colOff>38100</xdr:colOff>
      <xdr:row>77</xdr:row>
      <xdr:rowOff>138232</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23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77</xdr:row>
      <xdr:rowOff>129359</xdr:rowOff>
    </xdr:from>
    <xdr:ext cx="59901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03795" y="13331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50507</xdr:rowOff>
    </xdr:from>
    <xdr:to>
      <xdr:col>67</xdr:col>
      <xdr:colOff>101600</xdr:colOff>
      <xdr:row>77</xdr:row>
      <xdr:rowOff>152107</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252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77</xdr:row>
      <xdr:rowOff>143234</xdr:rowOff>
    </xdr:from>
    <xdr:ext cx="59901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14795" y="13344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142335</xdr:rowOff>
    </xdr:from>
    <xdr:to>
      <xdr:col>85</xdr:col>
      <xdr:colOff>177800</xdr:colOff>
      <xdr:row>76</xdr:row>
      <xdr:rowOff>72485</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3001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165212</xdr:rowOff>
    </xdr:from>
    <xdr:ext cx="599010"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2852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281,950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33827</xdr:rowOff>
    </xdr:from>
    <xdr:to>
      <xdr:col>81</xdr:col>
      <xdr:colOff>101600</xdr:colOff>
      <xdr:row>75</xdr:row>
      <xdr:rowOff>135427</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2892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73</xdr:row>
      <xdr:rowOff>151954</xdr:rowOff>
    </xdr:from>
    <xdr:ext cx="599010"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181795" y="12667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17745</xdr:rowOff>
    </xdr:from>
    <xdr:to>
      <xdr:col>76</xdr:col>
      <xdr:colOff>165100</xdr:colOff>
      <xdr:row>76</xdr:row>
      <xdr:rowOff>119345</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047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74</xdr:row>
      <xdr:rowOff>135872</xdr:rowOff>
    </xdr:from>
    <xdr:ext cx="599010"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292795" y="12823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75</xdr:row>
      <xdr:rowOff>170943</xdr:rowOff>
    </xdr:from>
    <xdr:to>
      <xdr:col>72</xdr:col>
      <xdr:colOff>38100</xdr:colOff>
      <xdr:row>76</xdr:row>
      <xdr:rowOff>101093</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0296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74</xdr:row>
      <xdr:rowOff>117619</xdr:rowOff>
    </xdr:from>
    <xdr:ext cx="599010"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03795" y="12804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64247</xdr:rowOff>
    </xdr:from>
    <xdr:to>
      <xdr:col>67</xdr:col>
      <xdr:colOff>101600</xdr:colOff>
      <xdr:row>76</xdr:row>
      <xdr:rowOff>165847</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094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10924</xdr:rowOff>
    </xdr:from>
    <xdr:ext cx="599010"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14795" y="12869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132880</xdr:rowOff>
    </xdr:from>
    <xdr:to>
      <xdr:col>85</xdr:col>
      <xdr:colOff>126364</xdr:colOff>
      <xdr:row>98</xdr:row>
      <xdr:rowOff>139619</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563380"/>
          <a:ext cx="1269" cy="13783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143446</xdr:rowOff>
    </xdr:from>
    <xdr:ext cx="313932"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554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139619</xdr:rowOff>
    </xdr:from>
    <xdr:to>
      <xdr:col>86</xdr:col>
      <xdr:colOff>25400</xdr:colOff>
      <xdr:row>98</xdr:row>
      <xdr:rowOff>139619</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41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79557</xdr:rowOff>
    </xdr:from>
    <xdr:ext cx="690189"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3386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1,507,459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132880</xdr:rowOff>
    </xdr:from>
    <xdr:to>
      <xdr:col>86</xdr:col>
      <xdr:colOff>25400</xdr:colOff>
      <xdr:row>90</xdr:row>
      <xdr:rowOff>132880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5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27377</xdr:rowOff>
    </xdr:from>
    <xdr:to>
      <xdr:col>85</xdr:col>
      <xdr:colOff>127000</xdr:colOff>
      <xdr:row>98</xdr:row>
      <xdr:rowOff>103353</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5481300" y="16829477"/>
          <a:ext cx="838200" cy="75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129398</xdr:rowOff>
    </xdr:from>
    <xdr:ext cx="599010"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7600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150971</xdr:rowOff>
    </xdr:from>
    <xdr:to>
      <xdr:col>85</xdr:col>
      <xdr:colOff>177800</xdr:colOff>
      <xdr:row>98</xdr:row>
      <xdr:rowOff>81121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781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77330</xdr:rowOff>
    </xdr:from>
    <xdr:to>
      <xdr:col>81</xdr:col>
      <xdr:colOff>50800</xdr:colOff>
      <xdr:row>98</xdr:row>
      <xdr:rowOff>103353</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4592300" y="16879430"/>
          <a:ext cx="889000" cy="260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158102</xdr:rowOff>
    </xdr:from>
    <xdr:to>
      <xdr:col>81</xdr:col>
      <xdr:colOff>101600</xdr:colOff>
      <xdr:row>98</xdr:row>
      <xdr:rowOff>88252</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88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104779</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181795" y="165639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20569</xdr:rowOff>
    </xdr:from>
    <xdr:to>
      <xdr:col>76</xdr:col>
      <xdr:colOff>114300</xdr:colOff>
      <xdr:row>98</xdr:row>
      <xdr:rowOff>77330</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3703300" y="16822669"/>
          <a:ext cx="889000" cy="56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151967</xdr:rowOff>
    </xdr:from>
    <xdr:to>
      <xdr:col>76</xdr:col>
      <xdr:colOff>165100</xdr:colOff>
      <xdr:row>98</xdr:row>
      <xdr:rowOff>82117</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82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98644</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292795" y="165578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20569</xdr:rowOff>
    </xdr:from>
    <xdr:to>
      <xdr:col>71</xdr:col>
      <xdr:colOff>177800</xdr:colOff>
      <xdr:row>98</xdr:row>
      <xdr:rowOff>95503</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2814300" y="16822669"/>
          <a:ext cx="889000" cy="749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138706</xdr:rowOff>
    </xdr:from>
    <xdr:to>
      <xdr:col>72</xdr:col>
      <xdr:colOff>38100</xdr:colOff>
      <xdr:row>98</xdr:row>
      <xdr:rowOff>68856</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76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85383</xdr:rowOff>
    </xdr:from>
    <xdr:ext cx="59901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03795" y="16544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15325</xdr:rowOff>
    </xdr:from>
    <xdr:to>
      <xdr:col>67</xdr:col>
      <xdr:colOff>101600</xdr:colOff>
      <xdr:row>98</xdr:row>
      <xdr:rowOff>116925</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817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133452</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592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148027</xdr:rowOff>
    </xdr:from>
    <xdr:to>
      <xdr:col>85</xdr:col>
      <xdr:colOff>177800</xdr:colOff>
      <xdr:row>98</xdr:row>
      <xdr:rowOff>78177</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778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107404</xdr:rowOff>
    </xdr:from>
    <xdr:ext cx="599010"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566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52553</xdr:rowOff>
    </xdr:from>
    <xdr:to>
      <xdr:col>81</xdr:col>
      <xdr:colOff>101600</xdr:colOff>
      <xdr:row>98</xdr:row>
      <xdr:rowOff>154153</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8546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145280</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214111" y="16947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26530</xdr:rowOff>
    </xdr:from>
    <xdr:to>
      <xdr:col>76</xdr:col>
      <xdr:colOff>165100</xdr:colOff>
      <xdr:row>98</xdr:row>
      <xdr:rowOff>128130</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828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119257</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325111" y="16921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141219</xdr:rowOff>
    </xdr:from>
    <xdr:to>
      <xdr:col>72</xdr:col>
      <xdr:colOff>38100</xdr:colOff>
      <xdr:row>98</xdr:row>
      <xdr:rowOff>71369</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771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98</xdr:row>
      <xdr:rowOff>62496</xdr:rowOff>
    </xdr:from>
    <xdr:ext cx="599010"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03795" y="16864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44703</xdr:rowOff>
    </xdr:from>
    <xdr:to>
      <xdr:col>67</xdr:col>
      <xdr:colOff>101600</xdr:colOff>
      <xdr:row>98</xdr:row>
      <xdr:rowOff>146303</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846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137430</xdr:rowOff>
    </xdr:from>
    <xdr:ext cx="534377"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47111" y="16939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38299</xdr:rowOff>
    </xdr:from>
    <xdr:ext cx="59541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692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a:extLst>
            <a:ext uri="{FF2B5EF4-FFF2-40B4-BE49-F238E27FC236}">
              <a16:creationId xmlns:a16="http://schemas.microsoft.com/office/drawing/2014/main" id="{00000000-0008-0000-0600-0000E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55004</xdr:rowOff>
    </xdr:from>
    <xdr:to>
      <xdr:col>116</xdr:col>
      <xdr:colOff>62864</xdr:colOff>
      <xdr:row>39</xdr:row>
      <xdr:rowOff>98878</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flipV="1">
          <a:off x="22159595" y="5369954"/>
          <a:ext cx="1269" cy="1415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44" name="投資及び出資金最小値テキスト">
          <a:extLst>
            <a:ext uri="{FF2B5EF4-FFF2-40B4-BE49-F238E27FC236}">
              <a16:creationId xmlns:a16="http://schemas.microsoft.com/office/drawing/2014/main" id="{00000000-0008-0000-0600-0000E8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1681</xdr:rowOff>
    </xdr:from>
    <xdr:ext cx="534377" cy="259045"/>
    <xdr:sp macro="" textlink="">
      <xdr:nvSpPr>
        <xdr:cNvPr id="746" name="投資及び出資金最大値テキスト">
          <a:extLst>
            <a:ext uri="{FF2B5EF4-FFF2-40B4-BE49-F238E27FC236}">
              <a16:creationId xmlns:a16="http://schemas.microsoft.com/office/drawing/2014/main" id="{00000000-0008-0000-0600-0000EA020000}"/>
            </a:ext>
          </a:extLst>
        </xdr:cNvPr>
        <xdr:cNvSpPr txBox="1"/>
      </xdr:nvSpPr>
      <xdr:spPr>
        <a:xfrm>
          <a:off x="22212300" y="5145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86,687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55004</xdr:rowOff>
    </xdr:from>
    <xdr:to>
      <xdr:col>116</xdr:col>
      <xdr:colOff>152400</xdr:colOff>
      <xdr:row>31</xdr:row>
      <xdr:rowOff>55004</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22072600" y="5369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8" name="直線コネクタ 747">
          <a:extLst>
            <a:ext uri="{FF2B5EF4-FFF2-40B4-BE49-F238E27FC236}">
              <a16:creationId xmlns:a16="http://schemas.microsoft.com/office/drawing/2014/main" id="{00000000-0008-0000-0600-0000EC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112104</xdr:rowOff>
    </xdr:from>
    <xdr:ext cx="469744" cy="259045"/>
    <xdr:sp macro="" textlink="">
      <xdr:nvSpPr>
        <xdr:cNvPr id="749" name="投資及び出資金平均値テキスト">
          <a:extLst>
            <a:ext uri="{FF2B5EF4-FFF2-40B4-BE49-F238E27FC236}">
              <a16:creationId xmlns:a16="http://schemas.microsoft.com/office/drawing/2014/main" id="{00000000-0008-0000-0600-0000ED020000}"/>
            </a:ext>
          </a:extLst>
        </xdr:cNvPr>
        <xdr:cNvSpPr txBox="1"/>
      </xdr:nvSpPr>
      <xdr:spPr>
        <a:xfrm>
          <a:off x="22212300" y="64557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89226</xdr:rowOff>
    </xdr:from>
    <xdr:to>
      <xdr:col>116</xdr:col>
      <xdr:colOff>114300</xdr:colOff>
      <xdr:row>39</xdr:row>
      <xdr:rowOff>19376</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2110700" y="660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1" name="直線コネクタ 750">
          <a:extLst>
            <a:ext uri="{FF2B5EF4-FFF2-40B4-BE49-F238E27FC236}">
              <a16:creationId xmlns:a16="http://schemas.microsoft.com/office/drawing/2014/main" id="{00000000-0008-0000-0600-0000EF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160827</xdr:rowOff>
    </xdr:from>
    <xdr:to>
      <xdr:col>112</xdr:col>
      <xdr:colOff>38100</xdr:colOff>
      <xdr:row>39</xdr:row>
      <xdr:rowOff>90977</xdr:rowOff>
    </xdr:to>
    <xdr:sp macro="" textlink="">
      <xdr:nvSpPr>
        <xdr:cNvPr id="752" name="フローチャート: 判断 751">
          <a:extLst>
            <a:ext uri="{FF2B5EF4-FFF2-40B4-BE49-F238E27FC236}">
              <a16:creationId xmlns:a16="http://schemas.microsoft.com/office/drawing/2014/main" id="{00000000-0008-0000-0600-0000F0020000}"/>
            </a:ext>
          </a:extLst>
        </xdr:cNvPr>
        <xdr:cNvSpPr/>
      </xdr:nvSpPr>
      <xdr:spPr>
        <a:xfrm>
          <a:off x="21272500" y="6675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107504</xdr:rowOff>
    </xdr:from>
    <xdr:ext cx="469744"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088428" y="6451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4" name="直線コネクタ 753">
          <a:extLst>
            <a:ext uri="{FF2B5EF4-FFF2-40B4-BE49-F238E27FC236}">
              <a16:creationId xmlns:a16="http://schemas.microsoft.com/office/drawing/2014/main" id="{00000000-0008-0000-0600-0000F2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3077</xdr:rowOff>
    </xdr:from>
    <xdr:to>
      <xdr:col>107</xdr:col>
      <xdr:colOff>101600</xdr:colOff>
      <xdr:row>39</xdr:row>
      <xdr:rowOff>104677</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20383500" y="6689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121204</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199428" y="6464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7" name="直線コネクタ 756">
          <a:extLst>
            <a:ext uri="{FF2B5EF4-FFF2-40B4-BE49-F238E27FC236}">
              <a16:creationId xmlns:a16="http://schemas.microsoft.com/office/drawing/2014/main" id="{00000000-0008-0000-0600-0000F5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7257</xdr:rowOff>
    </xdr:from>
    <xdr:to>
      <xdr:col>102</xdr:col>
      <xdr:colOff>165100</xdr:colOff>
      <xdr:row>39</xdr:row>
      <xdr:rowOff>108857</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9494500" y="6693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125384</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310428" y="6469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7437</xdr:rowOff>
    </xdr:from>
    <xdr:to>
      <xdr:col>98</xdr:col>
      <xdr:colOff>38100</xdr:colOff>
      <xdr:row>39</xdr:row>
      <xdr:rowOff>109037</xdr:rowOff>
    </xdr:to>
    <xdr:sp macro="" textlink="">
      <xdr:nvSpPr>
        <xdr:cNvPr id="760" name="フローチャート: 判断 759">
          <a:extLst>
            <a:ext uri="{FF2B5EF4-FFF2-40B4-BE49-F238E27FC236}">
              <a16:creationId xmlns:a16="http://schemas.microsoft.com/office/drawing/2014/main" id="{00000000-0008-0000-0600-0000F8020000}"/>
            </a:ext>
          </a:extLst>
        </xdr:cNvPr>
        <xdr:cNvSpPr/>
      </xdr:nvSpPr>
      <xdr:spPr>
        <a:xfrm>
          <a:off x="18605500" y="6693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125564</xdr:rowOff>
    </xdr:from>
    <xdr:ext cx="469744"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21428" y="6469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134455</xdr:rowOff>
    </xdr:from>
    <xdr:ext cx="249299" cy="259045"/>
    <xdr:sp macro="" textlink="">
      <xdr:nvSpPr>
        <xdr:cNvPr id="768" name="投資及び出資金該当値テキスト">
          <a:extLst>
            <a:ext uri="{FF2B5EF4-FFF2-40B4-BE49-F238E27FC236}">
              <a16:creationId xmlns:a16="http://schemas.microsoft.com/office/drawing/2014/main" id="{00000000-0008-0000-0600-000000030000}"/>
            </a:ext>
          </a:extLst>
        </xdr:cNvPr>
        <xdr:cNvSpPr txBox="1"/>
      </xdr:nvSpPr>
      <xdr:spPr>
        <a:xfrm>
          <a:off x="22212300" y="66495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5" name="楕円 774">
          <a:extLst>
            <a:ext uri="{FF2B5EF4-FFF2-40B4-BE49-F238E27FC236}">
              <a16:creationId xmlns:a16="http://schemas.microsoft.com/office/drawing/2014/main" id="{00000000-0008-0000-0600-000007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a:extLst>
            <a:ext uri="{FF2B5EF4-FFF2-40B4-BE49-F238E27FC236}">
              <a16:creationId xmlns:a16="http://schemas.microsoft.com/office/drawing/2014/main" id="{00000000-0008-0000-0600-00000F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a:extLst>
            <a:ext uri="{FF2B5EF4-FFF2-40B4-BE49-F238E27FC236}">
              <a16:creationId xmlns:a16="http://schemas.microsoft.com/office/drawing/2014/main" id="{00000000-0008-0000-0600-00001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貸付金グラフ枠">
          <a:extLst>
            <a:ext uri="{FF2B5EF4-FFF2-40B4-BE49-F238E27FC236}">
              <a16:creationId xmlns:a16="http://schemas.microsoft.com/office/drawing/2014/main" id="{00000000-0008-0000-0600-00001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40742</xdr:rowOff>
    </xdr:from>
    <xdr:to>
      <xdr:col>116</xdr:col>
      <xdr:colOff>62864</xdr:colOff>
      <xdr:row>59</xdr:row>
      <xdr:rowOff>44450</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flipV="1">
          <a:off x="22159595" y="8784692"/>
          <a:ext cx="1269" cy="1375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801" name="貸付金最小値テキスト">
          <a:extLst>
            <a:ext uri="{FF2B5EF4-FFF2-40B4-BE49-F238E27FC236}">
              <a16:creationId xmlns:a16="http://schemas.microsoft.com/office/drawing/2014/main" id="{00000000-0008-0000-0600-000021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158869</xdr:rowOff>
    </xdr:from>
    <xdr:ext cx="599010" cy="259045"/>
    <xdr:sp macro="" textlink="">
      <xdr:nvSpPr>
        <xdr:cNvPr id="803" name="貸付金最大値テキスト">
          <a:extLst>
            <a:ext uri="{FF2B5EF4-FFF2-40B4-BE49-F238E27FC236}">
              <a16:creationId xmlns:a16="http://schemas.microsoft.com/office/drawing/2014/main" id="{00000000-0008-0000-0600-000023030000}"/>
            </a:ext>
          </a:extLst>
        </xdr:cNvPr>
        <xdr:cNvSpPr txBox="1"/>
      </xdr:nvSpPr>
      <xdr:spPr>
        <a:xfrm>
          <a:off x="22212300" y="8559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40742</xdr:rowOff>
    </xdr:from>
    <xdr:to>
      <xdr:col>116</xdr:col>
      <xdr:colOff>152400</xdr:colOff>
      <xdr:row>51</xdr:row>
      <xdr:rowOff>40742</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2072600" y="87846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75285</xdr:rowOff>
    </xdr:from>
    <xdr:to>
      <xdr:col>116</xdr:col>
      <xdr:colOff>63500</xdr:colOff>
      <xdr:row>58</xdr:row>
      <xdr:rowOff>107124</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flipV="1">
          <a:off x="21323300" y="10019385"/>
          <a:ext cx="838200" cy="31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31919</xdr:rowOff>
    </xdr:from>
    <xdr:ext cx="469744" cy="259045"/>
    <xdr:sp macro="" textlink="">
      <xdr:nvSpPr>
        <xdr:cNvPr id="806" name="貸付金平均値テキスト">
          <a:extLst>
            <a:ext uri="{FF2B5EF4-FFF2-40B4-BE49-F238E27FC236}">
              <a16:creationId xmlns:a16="http://schemas.microsoft.com/office/drawing/2014/main" id="{00000000-0008-0000-0600-000026030000}"/>
            </a:ext>
          </a:extLst>
        </xdr:cNvPr>
        <xdr:cNvSpPr txBox="1"/>
      </xdr:nvSpPr>
      <xdr:spPr>
        <a:xfrm>
          <a:off x="22212300" y="99760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53492</xdr:rowOff>
    </xdr:from>
    <xdr:to>
      <xdr:col>116</xdr:col>
      <xdr:colOff>114300</xdr:colOff>
      <xdr:row>58</xdr:row>
      <xdr:rowOff>155092</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22110700" y="9997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107124</xdr:rowOff>
    </xdr:from>
    <xdr:to>
      <xdr:col>111</xdr:col>
      <xdr:colOff>177800</xdr:colOff>
      <xdr:row>58</xdr:row>
      <xdr:rowOff>111074</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20434300" y="10051224"/>
          <a:ext cx="889000" cy="3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67564</xdr:rowOff>
    </xdr:from>
    <xdr:to>
      <xdr:col>112</xdr:col>
      <xdr:colOff>38100</xdr:colOff>
      <xdr:row>58</xdr:row>
      <xdr:rowOff>169164</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1272500" y="10011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160291</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088428" y="101043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111074</xdr:rowOff>
    </xdr:from>
    <xdr:to>
      <xdr:col>107</xdr:col>
      <xdr:colOff>50800</xdr:colOff>
      <xdr:row>58</xdr:row>
      <xdr:rowOff>112903</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flipV="1">
          <a:off x="19545300" y="10055174"/>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63729</xdr:rowOff>
    </xdr:from>
    <xdr:to>
      <xdr:col>107</xdr:col>
      <xdr:colOff>101600</xdr:colOff>
      <xdr:row>58</xdr:row>
      <xdr:rowOff>165329</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20383500" y="10007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156456</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10100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112903</xdr:rowOff>
    </xdr:from>
    <xdr:to>
      <xdr:col>102</xdr:col>
      <xdr:colOff>114300</xdr:colOff>
      <xdr:row>58</xdr:row>
      <xdr:rowOff>116015</xdr:rowOff>
    </xdr:to>
    <xdr:cxnSp macro="">
      <xdr:nvCxnSpPr>
        <xdr:cNvPr id="814" name="直線コネクタ 813">
          <a:extLst>
            <a:ext uri="{FF2B5EF4-FFF2-40B4-BE49-F238E27FC236}">
              <a16:creationId xmlns:a16="http://schemas.microsoft.com/office/drawing/2014/main" id="{00000000-0008-0000-0600-00002E030000}"/>
            </a:ext>
          </a:extLst>
        </xdr:cNvPr>
        <xdr:cNvCxnSpPr/>
      </xdr:nvCxnSpPr>
      <xdr:spPr>
        <a:xfrm flipV="1">
          <a:off x="18656300" y="10057003"/>
          <a:ext cx="889000" cy="3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63868</xdr:rowOff>
    </xdr:from>
    <xdr:to>
      <xdr:col>102</xdr:col>
      <xdr:colOff>165100</xdr:colOff>
      <xdr:row>58</xdr:row>
      <xdr:rowOff>165468</xdr:rowOff>
    </xdr:to>
    <xdr:sp macro="" textlink="">
      <xdr:nvSpPr>
        <xdr:cNvPr id="815" name="フローチャート: 判断 814">
          <a:extLst>
            <a:ext uri="{FF2B5EF4-FFF2-40B4-BE49-F238E27FC236}">
              <a16:creationId xmlns:a16="http://schemas.microsoft.com/office/drawing/2014/main" id="{00000000-0008-0000-0600-00002F030000}"/>
            </a:ext>
          </a:extLst>
        </xdr:cNvPr>
        <xdr:cNvSpPr/>
      </xdr:nvSpPr>
      <xdr:spPr>
        <a:xfrm>
          <a:off x="19494500" y="10007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156595</xdr:rowOff>
    </xdr:from>
    <xdr:ext cx="469744"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9310428" y="10100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61709</xdr:rowOff>
    </xdr:from>
    <xdr:to>
      <xdr:col>98</xdr:col>
      <xdr:colOff>38100</xdr:colOff>
      <xdr:row>58</xdr:row>
      <xdr:rowOff>163309</xdr:rowOff>
    </xdr:to>
    <xdr:sp macro="" textlink="">
      <xdr:nvSpPr>
        <xdr:cNvPr id="817" name="フローチャート: 判断 816">
          <a:extLst>
            <a:ext uri="{FF2B5EF4-FFF2-40B4-BE49-F238E27FC236}">
              <a16:creationId xmlns:a16="http://schemas.microsoft.com/office/drawing/2014/main" id="{00000000-0008-0000-0600-000031030000}"/>
            </a:ext>
          </a:extLst>
        </xdr:cNvPr>
        <xdr:cNvSpPr/>
      </xdr:nvSpPr>
      <xdr:spPr>
        <a:xfrm>
          <a:off x="18605500" y="10005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8386</xdr:rowOff>
    </xdr:from>
    <xdr:ext cx="469744"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8421428" y="9781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24485</xdr:rowOff>
    </xdr:from>
    <xdr:to>
      <xdr:col>116</xdr:col>
      <xdr:colOff>114300</xdr:colOff>
      <xdr:row>58</xdr:row>
      <xdr:rowOff>126085</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2110700" y="996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47362</xdr:rowOff>
    </xdr:from>
    <xdr:ext cx="534377" cy="259045"/>
    <xdr:sp macro="" textlink="">
      <xdr:nvSpPr>
        <xdr:cNvPr id="825" name="貸付金該当値テキスト">
          <a:extLst>
            <a:ext uri="{FF2B5EF4-FFF2-40B4-BE49-F238E27FC236}">
              <a16:creationId xmlns:a16="http://schemas.microsoft.com/office/drawing/2014/main" id="{00000000-0008-0000-0600-000039030000}"/>
            </a:ext>
          </a:extLst>
        </xdr:cNvPr>
        <xdr:cNvSpPr txBox="1"/>
      </xdr:nvSpPr>
      <xdr:spPr>
        <a:xfrm>
          <a:off x="22212300" y="9820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56324</xdr:rowOff>
    </xdr:from>
    <xdr:to>
      <xdr:col>112</xdr:col>
      <xdr:colOff>38100</xdr:colOff>
      <xdr:row>58</xdr:row>
      <xdr:rowOff>157924</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21272500" y="10000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3001</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21088428" y="97756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60274</xdr:rowOff>
    </xdr:from>
    <xdr:to>
      <xdr:col>107</xdr:col>
      <xdr:colOff>101600</xdr:colOff>
      <xdr:row>58</xdr:row>
      <xdr:rowOff>161874</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20383500" y="1000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6951</xdr:rowOff>
    </xdr:from>
    <xdr:ext cx="469744"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20199428" y="97796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62103</xdr:rowOff>
    </xdr:from>
    <xdr:to>
      <xdr:col>102</xdr:col>
      <xdr:colOff>165100</xdr:colOff>
      <xdr:row>58</xdr:row>
      <xdr:rowOff>163703</xdr:rowOff>
    </xdr:to>
    <xdr:sp macro="" textlink="">
      <xdr:nvSpPr>
        <xdr:cNvPr id="830" name="楕円 829">
          <a:extLst>
            <a:ext uri="{FF2B5EF4-FFF2-40B4-BE49-F238E27FC236}">
              <a16:creationId xmlns:a16="http://schemas.microsoft.com/office/drawing/2014/main" id="{00000000-0008-0000-0600-00003E030000}"/>
            </a:ext>
          </a:extLst>
        </xdr:cNvPr>
        <xdr:cNvSpPr/>
      </xdr:nvSpPr>
      <xdr:spPr>
        <a:xfrm>
          <a:off x="19494500" y="10006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8780</xdr:rowOff>
    </xdr:from>
    <xdr:ext cx="469744"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9310428" y="97814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65215</xdr:rowOff>
    </xdr:from>
    <xdr:to>
      <xdr:col>98</xdr:col>
      <xdr:colOff>38100</xdr:colOff>
      <xdr:row>58</xdr:row>
      <xdr:rowOff>166815</xdr:rowOff>
    </xdr:to>
    <xdr:sp macro="" textlink="">
      <xdr:nvSpPr>
        <xdr:cNvPr id="832" name="楕円 831">
          <a:extLst>
            <a:ext uri="{FF2B5EF4-FFF2-40B4-BE49-F238E27FC236}">
              <a16:creationId xmlns:a16="http://schemas.microsoft.com/office/drawing/2014/main" id="{00000000-0008-0000-0600-000040030000}"/>
            </a:ext>
          </a:extLst>
        </xdr:cNvPr>
        <xdr:cNvSpPr/>
      </xdr:nvSpPr>
      <xdr:spPr>
        <a:xfrm>
          <a:off x="18605500" y="1000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157942</xdr:rowOff>
    </xdr:from>
    <xdr:ext cx="469744"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8421428" y="10102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9" name="正方形/長方形 838">
          <a:extLst>
            <a:ext uri="{FF2B5EF4-FFF2-40B4-BE49-F238E27FC236}">
              <a16:creationId xmlns:a16="http://schemas.microsoft.com/office/drawing/2014/main" id="{00000000-0008-0000-0600-00004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0" name="正方形/長方形 839">
          <a:extLst>
            <a:ext uri="{FF2B5EF4-FFF2-40B4-BE49-F238E27FC236}">
              <a16:creationId xmlns:a16="http://schemas.microsoft.com/office/drawing/2014/main" id="{00000000-0008-0000-0600-00004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1" name="正方形/長方形 840">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78</xdr:row>
      <xdr:rowOff>139700</xdr:rowOff>
    </xdr:from>
    <xdr:to>
      <xdr:col>120</xdr:col>
      <xdr:colOff>114300</xdr:colOff>
      <xdr:row>78</xdr:row>
      <xdr:rowOff>139700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77</xdr:row>
      <xdr:rowOff>168927</xdr:rowOff>
    </xdr:from>
    <xdr:ext cx="248786" cy="259045"/>
    <xdr:sp macro="" textlink="">
      <xdr:nvSpPr>
        <xdr:cNvPr id="845" name="テキスト ボックス 844">
          <a:extLst>
            <a:ext uri="{FF2B5EF4-FFF2-40B4-BE49-F238E27FC236}">
              <a16:creationId xmlns:a16="http://schemas.microsoft.com/office/drawing/2014/main" id="{00000000-0008-0000-0600-00004D030000}"/>
            </a:ext>
          </a:extLst>
        </xdr:cNvPr>
        <xdr:cNvSpPr txBox="1"/>
      </xdr:nvSpPr>
      <xdr:spPr>
        <a:xfrm>
          <a:off x="18039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75</xdr:row>
      <xdr:rowOff>54627</xdr:rowOff>
    </xdr:from>
    <xdr:ext cx="595419" cy="259045"/>
    <xdr:sp macro="" textlink="">
      <xdr:nvSpPr>
        <xdr:cNvPr id="847" name="テキスト ボックス 846">
          <a:extLst>
            <a:ext uri="{FF2B5EF4-FFF2-40B4-BE49-F238E27FC236}">
              <a16:creationId xmlns:a16="http://schemas.microsoft.com/office/drawing/2014/main" id="{00000000-0008-0000-0600-00004F030000}"/>
            </a:ext>
          </a:extLst>
        </xdr:cNvPr>
        <xdr:cNvSpPr txBox="1"/>
      </xdr:nvSpPr>
      <xdr:spPr>
        <a:xfrm>
          <a:off x="17692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72</xdr:row>
      <xdr:rowOff>111777</xdr:rowOff>
    </xdr:from>
    <xdr:ext cx="595419"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17692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168927</xdr:rowOff>
    </xdr:from>
    <xdr:ext cx="595419" cy="259045"/>
    <xdr:sp macro="" textlink="">
      <xdr:nvSpPr>
        <xdr:cNvPr id="851" name="テキスト ボックス 850">
          <a:extLst>
            <a:ext uri="{FF2B5EF4-FFF2-40B4-BE49-F238E27FC236}">
              <a16:creationId xmlns:a16="http://schemas.microsoft.com/office/drawing/2014/main" id="{00000000-0008-0000-0600-000053030000}"/>
            </a:ext>
          </a:extLst>
        </xdr:cNvPr>
        <xdr:cNvSpPr txBox="1"/>
      </xdr:nvSpPr>
      <xdr:spPr>
        <a:xfrm>
          <a:off x="17692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4" name="繰出金グラフ枠">
          <a:extLst>
            <a:ext uri="{FF2B5EF4-FFF2-40B4-BE49-F238E27FC236}">
              <a16:creationId xmlns:a16="http://schemas.microsoft.com/office/drawing/2014/main" id="{00000000-0008-0000-0600-00005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142718</xdr:rowOff>
    </xdr:from>
    <xdr:to>
      <xdr:col>116</xdr:col>
      <xdr:colOff>62864</xdr:colOff>
      <xdr:row>78</xdr:row>
      <xdr:rowOff>35344</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2159595" y="12144218"/>
          <a:ext cx="1269" cy="12642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39171</xdr:rowOff>
    </xdr:from>
    <xdr:ext cx="534377" cy="259045"/>
    <xdr:sp macro="" textlink="">
      <xdr:nvSpPr>
        <xdr:cNvPr id="856" name="繰出金最小値テキスト">
          <a:extLst>
            <a:ext uri="{FF2B5EF4-FFF2-40B4-BE49-F238E27FC236}">
              <a16:creationId xmlns:a16="http://schemas.microsoft.com/office/drawing/2014/main" id="{00000000-0008-0000-0600-000058030000}"/>
            </a:ext>
          </a:extLst>
        </xdr:cNvPr>
        <xdr:cNvSpPr txBox="1"/>
      </xdr:nvSpPr>
      <xdr:spPr>
        <a:xfrm>
          <a:off x="22212300" y="134122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35344</xdr:rowOff>
    </xdr:from>
    <xdr:to>
      <xdr:col>116</xdr:col>
      <xdr:colOff>152400</xdr:colOff>
      <xdr:row>78</xdr:row>
      <xdr:rowOff>35344</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22072600" y="13408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89395</xdr:rowOff>
    </xdr:from>
    <xdr:ext cx="599010" cy="259045"/>
    <xdr:sp macro="" textlink="">
      <xdr:nvSpPr>
        <xdr:cNvPr id="858" name="繰出金最大値テキスト">
          <a:extLst>
            <a:ext uri="{FF2B5EF4-FFF2-40B4-BE49-F238E27FC236}">
              <a16:creationId xmlns:a16="http://schemas.microsoft.com/office/drawing/2014/main" id="{00000000-0008-0000-0600-00005A030000}"/>
            </a:ext>
          </a:extLst>
        </xdr:cNvPr>
        <xdr:cNvSpPr txBox="1"/>
      </xdr:nvSpPr>
      <xdr:spPr>
        <a:xfrm>
          <a:off x="22212300" y="11919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142718</xdr:rowOff>
    </xdr:from>
    <xdr:to>
      <xdr:col>116</xdr:col>
      <xdr:colOff>152400</xdr:colOff>
      <xdr:row>70</xdr:row>
      <xdr:rowOff>142718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a:off x="22072600" y="121442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54628</xdr:rowOff>
    </xdr:from>
    <xdr:to>
      <xdr:col>116</xdr:col>
      <xdr:colOff>63500</xdr:colOff>
      <xdr:row>76</xdr:row>
      <xdr:rowOff>42157</xdr:rowOff>
    </xdr:to>
    <xdr:cxnSp macro="">
      <xdr:nvCxnSpPr>
        <xdr:cNvPr id="860" name="直線コネクタ 859">
          <a:extLst>
            <a:ext uri="{FF2B5EF4-FFF2-40B4-BE49-F238E27FC236}">
              <a16:creationId xmlns:a16="http://schemas.microsoft.com/office/drawing/2014/main" id="{00000000-0008-0000-0600-00005C030000}"/>
            </a:ext>
          </a:extLst>
        </xdr:cNvPr>
        <xdr:cNvCxnSpPr/>
      </xdr:nvCxnSpPr>
      <xdr:spPr>
        <a:xfrm>
          <a:off x="21323300" y="12741928"/>
          <a:ext cx="838200" cy="330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23742</xdr:rowOff>
    </xdr:from>
    <xdr:ext cx="534377" cy="259045"/>
    <xdr:sp macro="" textlink="">
      <xdr:nvSpPr>
        <xdr:cNvPr id="861" name="繰出金平均値テキスト">
          <a:extLst>
            <a:ext uri="{FF2B5EF4-FFF2-40B4-BE49-F238E27FC236}">
              <a16:creationId xmlns:a16="http://schemas.microsoft.com/office/drawing/2014/main" id="{00000000-0008-0000-0600-00005D030000}"/>
            </a:ext>
          </a:extLst>
        </xdr:cNvPr>
        <xdr:cNvSpPr txBox="1"/>
      </xdr:nvSpPr>
      <xdr:spPr>
        <a:xfrm>
          <a:off x="22212300" y="130539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45315</xdr:rowOff>
    </xdr:from>
    <xdr:to>
      <xdr:col>116</xdr:col>
      <xdr:colOff>114300</xdr:colOff>
      <xdr:row>76</xdr:row>
      <xdr:rowOff>146915</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2110700" y="13075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54628</xdr:rowOff>
    </xdr:from>
    <xdr:to>
      <xdr:col>111</xdr:col>
      <xdr:colOff>177800</xdr:colOff>
      <xdr:row>74</xdr:row>
      <xdr:rowOff>57102</xdr:rowOff>
    </xdr:to>
    <xdr:cxnSp macro="">
      <xdr:nvCxnSpPr>
        <xdr:cNvPr id="863" name="直線コネクタ 862">
          <a:extLst>
            <a:ext uri="{FF2B5EF4-FFF2-40B4-BE49-F238E27FC236}">
              <a16:creationId xmlns:a16="http://schemas.microsoft.com/office/drawing/2014/main" id="{00000000-0008-0000-0600-00005F030000}"/>
            </a:ext>
          </a:extLst>
        </xdr:cNvPr>
        <xdr:cNvCxnSpPr/>
      </xdr:nvCxnSpPr>
      <xdr:spPr>
        <a:xfrm flipV="1">
          <a:off x="20434300" y="12741928"/>
          <a:ext cx="889000" cy="24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88799</xdr:rowOff>
    </xdr:from>
    <xdr:to>
      <xdr:col>112</xdr:col>
      <xdr:colOff>38100</xdr:colOff>
      <xdr:row>76</xdr:row>
      <xdr:rowOff>18949</xdr:rowOff>
    </xdr:to>
    <xdr:sp macro="" textlink="">
      <xdr:nvSpPr>
        <xdr:cNvPr id="864" name="フローチャート: 判断 863">
          <a:extLst>
            <a:ext uri="{FF2B5EF4-FFF2-40B4-BE49-F238E27FC236}">
              <a16:creationId xmlns:a16="http://schemas.microsoft.com/office/drawing/2014/main" id="{00000000-0008-0000-0600-000060030000}"/>
            </a:ext>
          </a:extLst>
        </xdr:cNvPr>
        <xdr:cNvSpPr/>
      </xdr:nvSpPr>
      <xdr:spPr>
        <a:xfrm>
          <a:off x="21272500" y="12947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76</xdr:row>
      <xdr:rowOff>10076</xdr:rowOff>
    </xdr:from>
    <xdr:ext cx="59901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1023795" y="13040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47707</xdr:rowOff>
    </xdr:from>
    <xdr:to>
      <xdr:col>107</xdr:col>
      <xdr:colOff>50800</xdr:colOff>
      <xdr:row>74</xdr:row>
      <xdr:rowOff>57102</xdr:rowOff>
    </xdr:to>
    <xdr:cxnSp macro="">
      <xdr:nvCxnSpPr>
        <xdr:cNvPr id="866" name="直線コネクタ 865">
          <a:extLst>
            <a:ext uri="{FF2B5EF4-FFF2-40B4-BE49-F238E27FC236}">
              <a16:creationId xmlns:a16="http://schemas.microsoft.com/office/drawing/2014/main" id="{00000000-0008-0000-0600-000062030000}"/>
            </a:ext>
          </a:extLst>
        </xdr:cNvPr>
        <xdr:cNvCxnSpPr/>
      </xdr:nvCxnSpPr>
      <xdr:spPr>
        <a:xfrm>
          <a:off x="19545300" y="12735007"/>
          <a:ext cx="889000" cy="9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66424</xdr:rowOff>
    </xdr:from>
    <xdr:to>
      <xdr:col>107</xdr:col>
      <xdr:colOff>101600</xdr:colOff>
      <xdr:row>75</xdr:row>
      <xdr:rowOff>168024</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20383500" y="1292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75</xdr:row>
      <xdr:rowOff>159151</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34795" y="130179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47707</xdr:rowOff>
    </xdr:from>
    <xdr:to>
      <xdr:col>102</xdr:col>
      <xdr:colOff>114300</xdr:colOff>
      <xdr:row>74</xdr:row>
      <xdr:rowOff>156196</xdr:rowOff>
    </xdr:to>
    <xdr:cxnSp macro="">
      <xdr:nvCxnSpPr>
        <xdr:cNvPr id="869" name="直線コネクタ 868">
          <a:extLst>
            <a:ext uri="{FF2B5EF4-FFF2-40B4-BE49-F238E27FC236}">
              <a16:creationId xmlns:a16="http://schemas.microsoft.com/office/drawing/2014/main" id="{00000000-0008-0000-0600-000065030000}"/>
            </a:ext>
          </a:extLst>
        </xdr:cNvPr>
        <xdr:cNvCxnSpPr/>
      </xdr:nvCxnSpPr>
      <xdr:spPr>
        <a:xfrm flipV="1">
          <a:off x="18656300" y="12735007"/>
          <a:ext cx="889000" cy="108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91694</xdr:rowOff>
    </xdr:from>
    <xdr:to>
      <xdr:col>102</xdr:col>
      <xdr:colOff>165100</xdr:colOff>
      <xdr:row>76</xdr:row>
      <xdr:rowOff>21844</xdr:rowOff>
    </xdr:to>
    <xdr:sp macro="" textlink="">
      <xdr:nvSpPr>
        <xdr:cNvPr id="870" name="フローチャート: 判断 869">
          <a:extLst>
            <a:ext uri="{FF2B5EF4-FFF2-40B4-BE49-F238E27FC236}">
              <a16:creationId xmlns:a16="http://schemas.microsoft.com/office/drawing/2014/main" id="{00000000-0008-0000-0600-000066030000}"/>
            </a:ext>
          </a:extLst>
        </xdr:cNvPr>
        <xdr:cNvSpPr/>
      </xdr:nvSpPr>
      <xdr:spPr>
        <a:xfrm>
          <a:off x="19494500" y="12950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76</xdr:row>
      <xdr:rowOff>12971</xdr:rowOff>
    </xdr:from>
    <xdr:ext cx="59901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245795" y="13043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89343</xdr:rowOff>
    </xdr:from>
    <xdr:to>
      <xdr:col>98</xdr:col>
      <xdr:colOff>38100</xdr:colOff>
      <xdr:row>76</xdr:row>
      <xdr:rowOff>19493</xdr:rowOff>
    </xdr:to>
    <xdr:sp macro="" textlink="">
      <xdr:nvSpPr>
        <xdr:cNvPr id="872" name="フローチャート: 判断 871">
          <a:extLst>
            <a:ext uri="{FF2B5EF4-FFF2-40B4-BE49-F238E27FC236}">
              <a16:creationId xmlns:a16="http://schemas.microsoft.com/office/drawing/2014/main" id="{00000000-0008-0000-0600-000068030000}"/>
            </a:ext>
          </a:extLst>
        </xdr:cNvPr>
        <xdr:cNvSpPr/>
      </xdr:nvSpPr>
      <xdr:spPr>
        <a:xfrm>
          <a:off x="18605500" y="12948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76</xdr:row>
      <xdr:rowOff>10620</xdr:rowOff>
    </xdr:from>
    <xdr:ext cx="59901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356795" y="13040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162807</xdr:rowOff>
    </xdr:from>
    <xdr:to>
      <xdr:col>116</xdr:col>
      <xdr:colOff>114300</xdr:colOff>
      <xdr:row>76</xdr:row>
      <xdr:rowOff>92957</xdr:rowOff>
    </xdr:to>
    <xdr:sp macro="" textlink="">
      <xdr:nvSpPr>
        <xdr:cNvPr id="879" name="楕円 878">
          <a:extLst>
            <a:ext uri="{FF2B5EF4-FFF2-40B4-BE49-F238E27FC236}">
              <a16:creationId xmlns:a16="http://schemas.microsoft.com/office/drawing/2014/main" id="{00000000-0008-0000-0600-00006F030000}"/>
            </a:ext>
          </a:extLst>
        </xdr:cNvPr>
        <xdr:cNvSpPr/>
      </xdr:nvSpPr>
      <xdr:spPr>
        <a:xfrm>
          <a:off x="22110700" y="1302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14233</xdr:rowOff>
    </xdr:from>
    <xdr:ext cx="534377" cy="259045"/>
    <xdr:sp macro="" textlink="">
      <xdr:nvSpPr>
        <xdr:cNvPr id="880" name="繰出金該当値テキスト">
          <a:extLst>
            <a:ext uri="{FF2B5EF4-FFF2-40B4-BE49-F238E27FC236}">
              <a16:creationId xmlns:a16="http://schemas.microsoft.com/office/drawing/2014/main" id="{00000000-0008-0000-0600-000070030000}"/>
            </a:ext>
          </a:extLst>
        </xdr:cNvPr>
        <xdr:cNvSpPr txBox="1"/>
      </xdr:nvSpPr>
      <xdr:spPr>
        <a:xfrm>
          <a:off x="22212300" y="12872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3828</xdr:rowOff>
    </xdr:from>
    <xdr:to>
      <xdr:col>112</xdr:col>
      <xdr:colOff>38100</xdr:colOff>
      <xdr:row>74</xdr:row>
      <xdr:rowOff>105428</xdr:rowOff>
    </xdr:to>
    <xdr:sp macro="" textlink="">
      <xdr:nvSpPr>
        <xdr:cNvPr id="881" name="楕円 880">
          <a:extLst>
            <a:ext uri="{FF2B5EF4-FFF2-40B4-BE49-F238E27FC236}">
              <a16:creationId xmlns:a16="http://schemas.microsoft.com/office/drawing/2014/main" id="{00000000-0008-0000-0600-000071030000}"/>
            </a:ext>
          </a:extLst>
        </xdr:cNvPr>
        <xdr:cNvSpPr/>
      </xdr:nvSpPr>
      <xdr:spPr>
        <a:xfrm>
          <a:off x="21272500" y="12691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72</xdr:row>
      <xdr:rowOff>121955</xdr:rowOff>
    </xdr:from>
    <xdr:ext cx="599010" cy="259045"/>
    <xdr:sp macro="" textlink="">
      <xdr:nvSpPr>
        <xdr:cNvPr id="882" name="テキスト ボックス 881">
          <a:extLst>
            <a:ext uri="{FF2B5EF4-FFF2-40B4-BE49-F238E27FC236}">
              <a16:creationId xmlns:a16="http://schemas.microsoft.com/office/drawing/2014/main" id="{00000000-0008-0000-0600-000072030000}"/>
            </a:ext>
          </a:extLst>
        </xdr:cNvPr>
        <xdr:cNvSpPr txBox="1"/>
      </xdr:nvSpPr>
      <xdr:spPr>
        <a:xfrm>
          <a:off x="21023795" y="124663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6302</xdr:rowOff>
    </xdr:from>
    <xdr:to>
      <xdr:col>107</xdr:col>
      <xdr:colOff>101600</xdr:colOff>
      <xdr:row>74</xdr:row>
      <xdr:rowOff>107902</xdr:rowOff>
    </xdr:to>
    <xdr:sp macro="" textlink="">
      <xdr:nvSpPr>
        <xdr:cNvPr id="883" name="楕円 882">
          <a:extLst>
            <a:ext uri="{FF2B5EF4-FFF2-40B4-BE49-F238E27FC236}">
              <a16:creationId xmlns:a16="http://schemas.microsoft.com/office/drawing/2014/main" id="{00000000-0008-0000-0600-000073030000}"/>
            </a:ext>
          </a:extLst>
        </xdr:cNvPr>
        <xdr:cNvSpPr/>
      </xdr:nvSpPr>
      <xdr:spPr>
        <a:xfrm>
          <a:off x="20383500" y="12693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72</xdr:row>
      <xdr:rowOff>124429</xdr:rowOff>
    </xdr:from>
    <xdr:ext cx="599010"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20134795" y="12468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73</xdr:row>
      <xdr:rowOff>168357</xdr:rowOff>
    </xdr:from>
    <xdr:to>
      <xdr:col>102</xdr:col>
      <xdr:colOff>165100</xdr:colOff>
      <xdr:row>74</xdr:row>
      <xdr:rowOff>98507</xdr:rowOff>
    </xdr:to>
    <xdr:sp macro="" textlink="">
      <xdr:nvSpPr>
        <xdr:cNvPr id="885" name="楕円 884">
          <a:extLst>
            <a:ext uri="{FF2B5EF4-FFF2-40B4-BE49-F238E27FC236}">
              <a16:creationId xmlns:a16="http://schemas.microsoft.com/office/drawing/2014/main" id="{00000000-0008-0000-0600-000075030000}"/>
            </a:ext>
          </a:extLst>
        </xdr:cNvPr>
        <xdr:cNvSpPr/>
      </xdr:nvSpPr>
      <xdr:spPr>
        <a:xfrm>
          <a:off x="19494500" y="12684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72</xdr:row>
      <xdr:rowOff>115034</xdr:rowOff>
    </xdr:from>
    <xdr:ext cx="599010"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9245795" y="124594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105396</xdr:rowOff>
    </xdr:from>
    <xdr:to>
      <xdr:col>98</xdr:col>
      <xdr:colOff>38100</xdr:colOff>
      <xdr:row>75</xdr:row>
      <xdr:rowOff>35546</xdr:rowOff>
    </xdr:to>
    <xdr:sp macro="" textlink="">
      <xdr:nvSpPr>
        <xdr:cNvPr id="887" name="楕円 886">
          <a:extLst>
            <a:ext uri="{FF2B5EF4-FFF2-40B4-BE49-F238E27FC236}">
              <a16:creationId xmlns:a16="http://schemas.microsoft.com/office/drawing/2014/main" id="{00000000-0008-0000-0600-000077030000}"/>
            </a:ext>
          </a:extLst>
        </xdr:cNvPr>
        <xdr:cNvSpPr/>
      </xdr:nvSpPr>
      <xdr:spPr>
        <a:xfrm>
          <a:off x="18605500" y="12792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73</xdr:row>
      <xdr:rowOff>52073</xdr:rowOff>
    </xdr:from>
    <xdr:ext cx="599010"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356795" y="12567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6" name="正方形/長方形 895">
          <a:extLst>
            <a:ext uri="{FF2B5EF4-FFF2-40B4-BE49-F238E27FC236}">
              <a16:creationId xmlns:a16="http://schemas.microsoft.com/office/drawing/2014/main" id="{00000000-0008-0000-0600-00008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0" name="テキスト ボックス 899">
          <a:extLst>
            <a:ext uri="{FF2B5EF4-FFF2-40B4-BE49-F238E27FC236}">
              <a16:creationId xmlns:a16="http://schemas.microsoft.com/office/drawing/2014/main" id="{00000000-0008-0000-0600-00008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3" name="前年度繰上充用金グラフ枠">
          <a:extLst>
            <a:ext uri="{FF2B5EF4-FFF2-40B4-BE49-F238E27FC236}">
              <a16:creationId xmlns:a16="http://schemas.microsoft.com/office/drawing/2014/main" id="{00000000-0008-0000-0600-00008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5" name="前年度繰上充用金最小値テキスト">
          <a:extLst>
            <a:ext uri="{FF2B5EF4-FFF2-40B4-BE49-F238E27FC236}">
              <a16:creationId xmlns:a16="http://schemas.microsoft.com/office/drawing/2014/main" id="{00000000-0008-0000-0600-00008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7" name="前年度繰上充用金最大値テキスト">
          <a:extLst>
            <a:ext uri="{FF2B5EF4-FFF2-40B4-BE49-F238E27FC236}">
              <a16:creationId xmlns:a16="http://schemas.microsoft.com/office/drawing/2014/main" id="{00000000-0008-0000-0600-00008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0" name="前年度繰上充用金平均値テキスト">
          <a:extLst>
            <a:ext uri="{FF2B5EF4-FFF2-40B4-BE49-F238E27FC236}">
              <a16:creationId xmlns:a16="http://schemas.microsoft.com/office/drawing/2014/main" id="{00000000-0008-0000-0600-00008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2" name="直線コネクタ 911">
          <a:extLst>
            <a:ext uri="{FF2B5EF4-FFF2-40B4-BE49-F238E27FC236}">
              <a16:creationId xmlns:a16="http://schemas.microsoft.com/office/drawing/2014/main" id="{00000000-0008-0000-0600-00009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3" name="フローチャート: 判断 912">
          <a:extLst>
            <a:ext uri="{FF2B5EF4-FFF2-40B4-BE49-F238E27FC236}">
              <a16:creationId xmlns:a16="http://schemas.microsoft.com/office/drawing/2014/main" id="{00000000-0008-0000-0600-00009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5" name="直線コネクタ 914">
          <a:extLst>
            <a:ext uri="{FF2B5EF4-FFF2-40B4-BE49-F238E27FC236}">
              <a16:creationId xmlns:a16="http://schemas.microsoft.com/office/drawing/2014/main" id="{00000000-0008-0000-0600-00009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8" name="直線コネクタ 917">
          <a:extLst>
            <a:ext uri="{FF2B5EF4-FFF2-40B4-BE49-F238E27FC236}">
              <a16:creationId xmlns:a16="http://schemas.microsoft.com/office/drawing/2014/main" id="{00000000-0008-0000-0600-00009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9" name="フローチャート: 判断 918">
          <a:extLst>
            <a:ext uri="{FF2B5EF4-FFF2-40B4-BE49-F238E27FC236}">
              <a16:creationId xmlns:a16="http://schemas.microsoft.com/office/drawing/2014/main" id="{00000000-0008-0000-0600-00009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1" name="フローチャート: 判断 920">
          <a:extLst>
            <a:ext uri="{FF2B5EF4-FFF2-40B4-BE49-F238E27FC236}">
              <a16:creationId xmlns:a16="http://schemas.microsoft.com/office/drawing/2014/main" id="{00000000-0008-0000-0600-00009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8" name="楕円 927">
          <a:extLst>
            <a:ext uri="{FF2B5EF4-FFF2-40B4-BE49-F238E27FC236}">
              <a16:creationId xmlns:a16="http://schemas.microsoft.com/office/drawing/2014/main" id="{00000000-0008-0000-0600-0000A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9" name="前年度繰上充用金該当値テキスト">
          <a:extLst>
            <a:ext uri="{FF2B5EF4-FFF2-40B4-BE49-F238E27FC236}">
              <a16:creationId xmlns:a16="http://schemas.microsoft.com/office/drawing/2014/main" id="{00000000-0008-0000-0600-0000A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0" name="楕円 929">
          <a:extLst>
            <a:ext uri="{FF2B5EF4-FFF2-40B4-BE49-F238E27FC236}">
              <a16:creationId xmlns:a16="http://schemas.microsoft.com/office/drawing/2014/main" id="{00000000-0008-0000-0600-0000A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1" name="テキスト ボックス 930">
          <a:extLst>
            <a:ext uri="{FF2B5EF4-FFF2-40B4-BE49-F238E27FC236}">
              <a16:creationId xmlns:a16="http://schemas.microsoft.com/office/drawing/2014/main" id="{00000000-0008-0000-0600-0000A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2" name="楕円 931">
          <a:extLst>
            <a:ext uri="{FF2B5EF4-FFF2-40B4-BE49-F238E27FC236}">
              <a16:creationId xmlns:a16="http://schemas.microsoft.com/office/drawing/2014/main" id="{00000000-0008-0000-0600-0000A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3" name="テキスト ボックス 932">
          <a:extLst>
            <a:ext uri="{FF2B5EF4-FFF2-40B4-BE49-F238E27FC236}">
              <a16:creationId xmlns:a16="http://schemas.microsoft.com/office/drawing/2014/main" id="{00000000-0008-0000-0600-0000A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4" name="楕円 933">
          <a:extLst>
            <a:ext uri="{FF2B5EF4-FFF2-40B4-BE49-F238E27FC236}">
              <a16:creationId xmlns:a16="http://schemas.microsoft.com/office/drawing/2014/main" id="{00000000-0008-0000-0600-0000A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6" name="楕円 935">
          <a:extLst>
            <a:ext uri="{FF2B5EF4-FFF2-40B4-BE49-F238E27FC236}">
              <a16:creationId xmlns:a16="http://schemas.microsoft.com/office/drawing/2014/main" id="{00000000-0008-0000-0600-0000A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7" name="テキスト ボックス 936">
          <a:extLst>
            <a:ext uri="{FF2B5EF4-FFF2-40B4-BE49-F238E27FC236}">
              <a16:creationId xmlns:a16="http://schemas.microsoft.com/office/drawing/2014/main" id="{00000000-0008-0000-0600-0000A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0" name="テキスト ボックス 939">
          <a:extLst>
            <a:ext uri="{FF2B5EF4-FFF2-40B4-BE49-F238E27FC236}">
              <a16:creationId xmlns:a16="http://schemas.microsoft.com/office/drawing/2014/main" id="{00000000-0008-0000-0600-0000A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歳出決算総額は、住民一人当たり</a:t>
          </a:r>
          <a:r>
            <a:rPr kumimoji="1" lang="en-US" altLang="ja-JP" sz="1300">
              <a:latin typeface="ＭＳ Ｐゴシック" panose="020B0600070205080204" pitchFamily="50" charset="-128"/>
              <a:ea typeface="ＭＳ Ｐゴシック" panose="020B0600070205080204" pitchFamily="50" charset="-128"/>
            </a:rPr>
            <a:t>1,942</a:t>
          </a:r>
          <a:r>
            <a:rPr kumimoji="1" lang="ja-JP" altLang="en-US" sz="1300">
              <a:latin typeface="ＭＳ Ｐゴシック" panose="020B0600070205080204" pitchFamily="50" charset="-128"/>
              <a:ea typeface="ＭＳ Ｐゴシック" panose="020B0600070205080204" pitchFamily="50" charset="-128"/>
            </a:rPr>
            <a:t>千円となっている。</a:t>
          </a:r>
        </a:p>
        <a:p>
          <a:r>
            <a:rPr kumimoji="1" lang="ja-JP" altLang="en-US" sz="1300">
              <a:latin typeface="ＭＳ Ｐゴシック" panose="020B0600070205080204" pitchFamily="50" charset="-128"/>
              <a:ea typeface="ＭＳ Ｐゴシック" panose="020B0600070205080204" pitchFamily="50" charset="-128"/>
            </a:rPr>
            <a:t>　項目別に見ると普通建設事業費が類似団体と比較して高い水準となっている。主な要因としては、町立診療所建設事業費及び遠別中学校建設事業費等の増加である。</a:t>
          </a:r>
        </a:p>
        <a:p>
          <a:r>
            <a:rPr kumimoji="1" lang="ja-JP" altLang="en-US" sz="1300">
              <a:latin typeface="ＭＳ Ｐゴシック" panose="020B0600070205080204" pitchFamily="50" charset="-128"/>
              <a:ea typeface="ＭＳ Ｐゴシック" panose="020B0600070205080204" pitchFamily="50" charset="-128"/>
            </a:rPr>
            <a:t>　今後も、大型の普通建設事業が続く見込みであるが、事務事業の見直し及び公共施設等総合管理計画に基づいた事業の取捨選択を徹底していくことで、住民負担が大きくならないようにする。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北海道遠別町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2,258
2,155
590.80
4,517,290
4,385,612
131,678
2,927,438
5,777,066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議会費グラフ枠">
          <a:extLst>
            <a:ext uri="{FF2B5EF4-FFF2-40B4-BE49-F238E27FC236}">
              <a16:creationId xmlns:a16="http://schemas.microsoft.com/office/drawing/2014/main" id="{00000000-0008-0000-07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27115</xdr:rowOff>
    </xdr:from>
    <xdr:to>
      <xdr:col>24</xdr:col>
      <xdr:colOff>62865</xdr:colOff>
      <xdr:row>38</xdr:row>
      <xdr:rowOff>33230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flipV="1">
          <a:off x="4633595" y="5170615"/>
          <a:ext cx="1270" cy="13777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37057</xdr:rowOff>
    </xdr:from>
    <xdr:ext cx="469744" cy="259045"/>
    <xdr:sp macro="" textlink="">
      <xdr:nvSpPr>
        <xdr:cNvPr id="56" name="議会費最小値テキスト">
          <a:extLst>
            <a:ext uri="{FF2B5EF4-FFF2-40B4-BE49-F238E27FC236}">
              <a16:creationId xmlns:a16="http://schemas.microsoft.com/office/drawing/2014/main" id="{00000000-0008-0000-0700-000038000000}"/>
            </a:ext>
          </a:extLst>
        </xdr:cNvPr>
        <xdr:cNvSpPr txBox="1"/>
      </xdr:nvSpPr>
      <xdr:spPr>
        <a:xfrm>
          <a:off x="4686300" y="6552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33230</xdr:rowOff>
    </xdr:from>
    <xdr:to>
      <xdr:col>24</xdr:col>
      <xdr:colOff>152400</xdr:colOff>
      <xdr:row>38</xdr:row>
      <xdr:rowOff>33230</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654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145242</xdr:rowOff>
    </xdr:from>
    <xdr:ext cx="534377" cy="259045"/>
    <xdr:sp macro="" textlink="">
      <xdr:nvSpPr>
        <xdr:cNvPr id="58" name="議会費最大値テキスト">
          <a:extLst>
            <a:ext uri="{FF2B5EF4-FFF2-40B4-BE49-F238E27FC236}">
              <a16:creationId xmlns:a16="http://schemas.microsoft.com/office/drawing/2014/main" id="{00000000-0008-0000-0700-00003A000000}"/>
            </a:ext>
          </a:extLst>
        </xdr:cNvPr>
        <xdr:cNvSpPr txBox="1"/>
      </xdr:nvSpPr>
      <xdr:spPr>
        <a:xfrm>
          <a:off x="4686300" y="4945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81,910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27115</xdr:rowOff>
    </xdr:from>
    <xdr:to>
      <xdr:col>24</xdr:col>
      <xdr:colOff>152400</xdr:colOff>
      <xdr:row>30</xdr:row>
      <xdr:rowOff>27115</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4546600" y="5170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121488</xdr:rowOff>
    </xdr:from>
    <xdr:to>
      <xdr:col>24</xdr:col>
      <xdr:colOff>63500</xdr:colOff>
      <xdr:row>36</xdr:row>
      <xdr:rowOff>122574</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3797300" y="6293688"/>
          <a:ext cx="838200" cy="1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117467</xdr:rowOff>
    </xdr:from>
    <xdr:ext cx="534377" cy="259045"/>
    <xdr:sp macro="" textlink="">
      <xdr:nvSpPr>
        <xdr:cNvPr id="61" name="議会費平均値テキスト">
          <a:extLst>
            <a:ext uri="{FF2B5EF4-FFF2-40B4-BE49-F238E27FC236}">
              <a16:creationId xmlns:a16="http://schemas.microsoft.com/office/drawing/2014/main" id="{00000000-0008-0000-0700-00003D000000}"/>
            </a:ext>
          </a:extLst>
        </xdr:cNvPr>
        <xdr:cNvSpPr txBox="1"/>
      </xdr:nvSpPr>
      <xdr:spPr>
        <a:xfrm>
          <a:off x="4686300" y="62896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139040</xdr:rowOff>
    </xdr:from>
    <xdr:to>
      <xdr:col>24</xdr:col>
      <xdr:colOff>114300</xdr:colOff>
      <xdr:row>37</xdr:row>
      <xdr:rowOff>69190</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4584700" y="63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117011</xdr:rowOff>
    </xdr:from>
    <xdr:to>
      <xdr:col>19</xdr:col>
      <xdr:colOff>177800</xdr:colOff>
      <xdr:row>36</xdr:row>
      <xdr:rowOff>121488</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2908300" y="6289211"/>
          <a:ext cx="889000" cy="4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159823</xdr:rowOff>
    </xdr:from>
    <xdr:to>
      <xdr:col>20</xdr:col>
      <xdr:colOff>38100</xdr:colOff>
      <xdr:row>37</xdr:row>
      <xdr:rowOff>89973</xdr:rowOff>
    </xdr:to>
    <xdr:sp macro="" textlink="">
      <xdr:nvSpPr>
        <xdr:cNvPr id="64" name="フローチャート: 判断 63">
          <a:extLst>
            <a:ext uri="{FF2B5EF4-FFF2-40B4-BE49-F238E27FC236}">
              <a16:creationId xmlns:a16="http://schemas.microsoft.com/office/drawing/2014/main" id="{00000000-0008-0000-0700-000040000000}"/>
            </a:ext>
          </a:extLst>
        </xdr:cNvPr>
        <xdr:cNvSpPr/>
      </xdr:nvSpPr>
      <xdr:spPr>
        <a:xfrm>
          <a:off x="3746500" y="6332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81100</xdr:rowOff>
    </xdr:from>
    <xdr:ext cx="534377" cy="259045"/>
    <xdr:sp macro="" textlink="">
      <xdr:nvSpPr>
        <xdr:cNvPr id="65" name="テキスト ボックス 64">
          <a:extLst>
            <a:ext uri="{FF2B5EF4-FFF2-40B4-BE49-F238E27FC236}">
              <a16:creationId xmlns:a16="http://schemas.microsoft.com/office/drawing/2014/main" id="{00000000-0008-0000-0700-000041000000}"/>
            </a:ext>
          </a:extLst>
        </xdr:cNvPr>
        <xdr:cNvSpPr txBox="1"/>
      </xdr:nvSpPr>
      <xdr:spPr>
        <a:xfrm>
          <a:off x="3530111" y="6424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117011</xdr:rowOff>
    </xdr:from>
    <xdr:to>
      <xdr:col>15</xdr:col>
      <xdr:colOff>50800</xdr:colOff>
      <xdr:row>36</xdr:row>
      <xdr:rowOff>124822</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019300" y="6289211"/>
          <a:ext cx="889000" cy="7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164967</xdr:rowOff>
    </xdr:from>
    <xdr:to>
      <xdr:col>15</xdr:col>
      <xdr:colOff>101600</xdr:colOff>
      <xdr:row>37</xdr:row>
      <xdr:rowOff>95117</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2857500" y="6337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86244</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2641111" y="6429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124822</xdr:rowOff>
    </xdr:from>
    <xdr:to>
      <xdr:col>10</xdr:col>
      <xdr:colOff>114300</xdr:colOff>
      <xdr:row>36</xdr:row>
      <xdr:rowOff>138443</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1130300" y="6297022"/>
          <a:ext cx="889000" cy="13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7290</xdr:rowOff>
    </xdr:from>
    <xdr:to>
      <xdr:col>10</xdr:col>
      <xdr:colOff>165100</xdr:colOff>
      <xdr:row>37</xdr:row>
      <xdr:rowOff>108890</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968500" y="6350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100017</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1752111" y="6443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9461</xdr:rowOff>
    </xdr:from>
    <xdr:to>
      <xdr:col>6</xdr:col>
      <xdr:colOff>38100</xdr:colOff>
      <xdr:row>37</xdr:row>
      <xdr:rowOff>111061</xdr:rowOff>
    </xdr:to>
    <xdr:sp macro="" textlink="">
      <xdr:nvSpPr>
        <xdr:cNvPr id="72" name="フローチャート: 判断 71">
          <a:extLst>
            <a:ext uri="{FF2B5EF4-FFF2-40B4-BE49-F238E27FC236}">
              <a16:creationId xmlns:a16="http://schemas.microsoft.com/office/drawing/2014/main" id="{00000000-0008-0000-0700-000048000000}"/>
            </a:ext>
          </a:extLst>
        </xdr:cNvPr>
        <xdr:cNvSpPr/>
      </xdr:nvSpPr>
      <xdr:spPr>
        <a:xfrm>
          <a:off x="1079500" y="63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102188</xdr:rowOff>
    </xdr:from>
    <xdr:ext cx="534377"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863111" y="6445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71774</xdr:rowOff>
    </xdr:from>
    <xdr:to>
      <xdr:col>24</xdr:col>
      <xdr:colOff>114300</xdr:colOff>
      <xdr:row>37</xdr:row>
      <xdr:rowOff>1924</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4584700" y="6243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94651</xdr:rowOff>
    </xdr:from>
    <xdr:ext cx="534377" cy="259045"/>
    <xdr:sp macro="" textlink="">
      <xdr:nvSpPr>
        <xdr:cNvPr id="80" name="議会費該当値テキスト">
          <a:extLst>
            <a:ext uri="{FF2B5EF4-FFF2-40B4-BE49-F238E27FC236}">
              <a16:creationId xmlns:a16="http://schemas.microsoft.com/office/drawing/2014/main" id="{00000000-0008-0000-0700-000050000000}"/>
            </a:ext>
          </a:extLst>
        </xdr:cNvPr>
        <xdr:cNvSpPr txBox="1"/>
      </xdr:nvSpPr>
      <xdr:spPr>
        <a:xfrm>
          <a:off x="4686300" y="6095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70688</xdr:rowOff>
    </xdr:from>
    <xdr:to>
      <xdr:col>20</xdr:col>
      <xdr:colOff>38100</xdr:colOff>
      <xdr:row>37</xdr:row>
      <xdr:rowOff>838</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3746500" y="6242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17365</xdr:rowOff>
    </xdr:from>
    <xdr:ext cx="534377"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3530111" y="6018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66211</xdr:rowOff>
    </xdr:from>
    <xdr:to>
      <xdr:col>15</xdr:col>
      <xdr:colOff>101600</xdr:colOff>
      <xdr:row>36</xdr:row>
      <xdr:rowOff>167811</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2857500" y="623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12888</xdr:rowOff>
    </xdr:from>
    <xdr:ext cx="534377"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2641111" y="6013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74022</xdr:rowOff>
    </xdr:from>
    <xdr:to>
      <xdr:col>10</xdr:col>
      <xdr:colOff>165100</xdr:colOff>
      <xdr:row>37</xdr:row>
      <xdr:rowOff>4172</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968500" y="6246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20699</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1752111" y="6021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87643</xdr:rowOff>
    </xdr:from>
    <xdr:to>
      <xdr:col>6</xdr:col>
      <xdr:colOff>38100</xdr:colOff>
      <xdr:row>37</xdr:row>
      <xdr:rowOff>17793</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1079500" y="6259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34320</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863111" y="6035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7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16142</xdr:rowOff>
    </xdr:from>
    <xdr:to>
      <xdr:col>24</xdr:col>
      <xdr:colOff>62865</xdr:colOff>
      <xdr:row>58</xdr:row>
      <xdr:rowOff>61973</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931542"/>
          <a:ext cx="1270" cy="10745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65800</xdr:rowOff>
    </xdr:from>
    <xdr:ext cx="599010"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09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61973</xdr:rowOff>
    </xdr:from>
    <xdr:to>
      <xdr:col>24</xdr:col>
      <xdr:colOff>152400</xdr:colOff>
      <xdr:row>58</xdr:row>
      <xdr:rowOff>61973</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060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134269</xdr:rowOff>
    </xdr:from>
    <xdr:ext cx="690189"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7067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2,520,250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52</xdr:row>
      <xdr:rowOff>16142</xdr:rowOff>
    </xdr:from>
    <xdr:to>
      <xdr:col>24</xdr:col>
      <xdr:colOff>152400</xdr:colOff>
      <xdr:row>52</xdr:row>
      <xdr:rowOff>16142</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931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154363</xdr:rowOff>
    </xdr:from>
    <xdr:to>
      <xdr:col>24</xdr:col>
      <xdr:colOff>63500</xdr:colOff>
      <xdr:row>58</xdr:row>
      <xdr:rowOff>23338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9927013"/>
          <a:ext cx="838200" cy="40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103674</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7048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80797</xdr:rowOff>
    </xdr:from>
    <xdr:to>
      <xdr:col>24</xdr:col>
      <xdr:colOff>114300</xdr:colOff>
      <xdr:row>58</xdr:row>
      <xdr:rowOff>10947</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85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20521</xdr:rowOff>
    </xdr:from>
    <xdr:to>
      <xdr:col>19</xdr:col>
      <xdr:colOff>177800</xdr:colOff>
      <xdr:row>58</xdr:row>
      <xdr:rowOff>23338</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2908300" y="9964621"/>
          <a:ext cx="889000" cy="2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95784</xdr:rowOff>
    </xdr:from>
    <xdr:to>
      <xdr:col>20</xdr:col>
      <xdr:colOff>38100</xdr:colOff>
      <xdr:row>58</xdr:row>
      <xdr:rowOff>25934</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868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42461</xdr:rowOff>
    </xdr:from>
    <xdr:ext cx="599010"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497795" y="9643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359,943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162307</xdr:rowOff>
    </xdr:from>
    <xdr:to>
      <xdr:col>15</xdr:col>
      <xdr:colOff>50800</xdr:colOff>
      <xdr:row>58</xdr:row>
      <xdr:rowOff>20521</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019300" y="9934957"/>
          <a:ext cx="889000" cy="29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86508</xdr:rowOff>
    </xdr:from>
    <xdr:to>
      <xdr:col>15</xdr:col>
      <xdr:colOff>101600</xdr:colOff>
      <xdr:row>58</xdr:row>
      <xdr:rowOff>16658</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859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33185</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9634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130498</xdr:rowOff>
    </xdr:from>
    <xdr:to>
      <xdr:col>10</xdr:col>
      <xdr:colOff>114300</xdr:colOff>
      <xdr:row>57</xdr:row>
      <xdr:rowOff>162307</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130300" y="9903148"/>
          <a:ext cx="889000" cy="31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91374</xdr:rowOff>
    </xdr:from>
    <xdr:to>
      <xdr:col>10</xdr:col>
      <xdr:colOff>165100</xdr:colOff>
      <xdr:row>58</xdr:row>
      <xdr:rowOff>21524</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86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38051</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9639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369,588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67918</xdr:rowOff>
    </xdr:from>
    <xdr:to>
      <xdr:col>6</xdr:col>
      <xdr:colOff>38100</xdr:colOff>
      <xdr:row>57</xdr:row>
      <xdr:rowOff>169518</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840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14595</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615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420,891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103563</xdr:rowOff>
    </xdr:from>
    <xdr:to>
      <xdr:col>24</xdr:col>
      <xdr:colOff>114300</xdr:colOff>
      <xdr:row>58</xdr:row>
      <xdr:rowOff>33713</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876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59224</xdr:rowOff>
    </xdr:from>
    <xdr:ext cx="599010"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8318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342,929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143988</xdr:rowOff>
    </xdr:from>
    <xdr:to>
      <xdr:col>20</xdr:col>
      <xdr:colOff>38100</xdr:colOff>
      <xdr:row>58</xdr:row>
      <xdr:rowOff>74138</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916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65265</xdr:rowOff>
    </xdr:from>
    <xdr:ext cx="59901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497795" y="10009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141171</xdr:rowOff>
    </xdr:from>
    <xdr:to>
      <xdr:col>15</xdr:col>
      <xdr:colOff>101600</xdr:colOff>
      <xdr:row>58</xdr:row>
      <xdr:rowOff>71321</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913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62448</xdr:rowOff>
    </xdr:from>
    <xdr:ext cx="59901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08795" y="10006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111507</xdr:rowOff>
    </xdr:from>
    <xdr:to>
      <xdr:col>10</xdr:col>
      <xdr:colOff>165100</xdr:colOff>
      <xdr:row>58</xdr:row>
      <xdr:rowOff>41657</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884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32784</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19795" y="9976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79698</xdr:rowOff>
    </xdr:from>
    <xdr:to>
      <xdr:col>6</xdr:col>
      <xdr:colOff>38100</xdr:colOff>
      <xdr:row>58</xdr:row>
      <xdr:rowOff>9848</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852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975</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9450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258,203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69</xdr:row>
      <xdr:rowOff>116383</xdr:rowOff>
    </xdr:from>
    <xdr:to>
      <xdr:col>24</xdr:col>
      <xdr:colOff>62865</xdr:colOff>
      <xdr:row>78</xdr:row>
      <xdr:rowOff>96796</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1946433"/>
          <a:ext cx="1270" cy="15234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100623</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47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96796</xdr:rowOff>
    </xdr:from>
    <xdr:to>
      <xdr:col>24</xdr:col>
      <xdr:colOff>152400</xdr:colOff>
      <xdr:row>78</xdr:row>
      <xdr:rowOff>96796</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4698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63060</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721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619,640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69</xdr:row>
      <xdr:rowOff>116383</xdr:rowOff>
    </xdr:from>
    <xdr:to>
      <xdr:col>24</xdr:col>
      <xdr:colOff>152400</xdr:colOff>
      <xdr:row>69</xdr:row>
      <xdr:rowOff>116383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1946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146656</xdr:rowOff>
    </xdr:from>
    <xdr:to>
      <xdr:col>24</xdr:col>
      <xdr:colOff>63500</xdr:colOff>
      <xdr:row>76</xdr:row>
      <xdr:rowOff>92475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3005406"/>
          <a:ext cx="838200" cy="117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105274</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2964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126847</xdr:rowOff>
    </xdr:from>
    <xdr:to>
      <xdr:col>24</xdr:col>
      <xdr:colOff>114300</xdr:colOff>
      <xdr:row>76</xdr:row>
      <xdr:rowOff>56998</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298559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82243</xdr:rowOff>
    </xdr:from>
    <xdr:to>
      <xdr:col>19</xdr:col>
      <xdr:colOff>177800</xdr:colOff>
      <xdr:row>76</xdr:row>
      <xdr:rowOff>92475</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2908300" y="13112443"/>
          <a:ext cx="889000" cy="10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169021</xdr:rowOff>
    </xdr:from>
    <xdr:to>
      <xdr:col>20</xdr:col>
      <xdr:colOff>38100</xdr:colOff>
      <xdr:row>76</xdr:row>
      <xdr:rowOff>99171</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02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115698</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2802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272,966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60937</xdr:rowOff>
    </xdr:from>
    <xdr:to>
      <xdr:col>15</xdr:col>
      <xdr:colOff>50800</xdr:colOff>
      <xdr:row>76</xdr:row>
      <xdr:rowOff>82243</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a:off x="2019300" y="13091137"/>
          <a:ext cx="889000" cy="213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65968</xdr:rowOff>
    </xdr:from>
    <xdr:to>
      <xdr:col>15</xdr:col>
      <xdr:colOff>101600</xdr:colOff>
      <xdr:row>76</xdr:row>
      <xdr:rowOff>167568</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096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158695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88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60937</xdr:rowOff>
    </xdr:from>
    <xdr:to>
      <xdr:col>10</xdr:col>
      <xdr:colOff>114300</xdr:colOff>
      <xdr:row>76</xdr:row>
      <xdr:rowOff>121269</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flipV="1">
          <a:off x="1130300" y="13091137"/>
          <a:ext cx="889000" cy="60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48876</xdr:rowOff>
    </xdr:from>
    <xdr:to>
      <xdr:col>10</xdr:col>
      <xdr:colOff>165100</xdr:colOff>
      <xdr:row>76</xdr:row>
      <xdr:rowOff>150476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07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141603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7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120019</xdr:rowOff>
    </xdr:from>
    <xdr:to>
      <xdr:col>6</xdr:col>
      <xdr:colOff>38100</xdr:colOff>
      <xdr:row>77</xdr:row>
      <xdr:rowOff>50169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15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41296</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24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95856</xdr:rowOff>
    </xdr:from>
    <xdr:to>
      <xdr:col>24</xdr:col>
      <xdr:colOff>114300</xdr:colOff>
      <xdr:row>76</xdr:row>
      <xdr:rowOff>26006</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2954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118733</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28060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41675</xdr:rowOff>
    </xdr:from>
    <xdr:to>
      <xdr:col>20</xdr:col>
      <xdr:colOff>38100</xdr:colOff>
      <xdr:row>76</xdr:row>
      <xdr:rowOff>143275</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3071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134402</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3164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31443</xdr:rowOff>
    </xdr:from>
    <xdr:to>
      <xdr:col>15</xdr:col>
      <xdr:colOff>101600</xdr:colOff>
      <xdr:row>76</xdr:row>
      <xdr:rowOff>133043</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061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149570</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28368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10137</xdr:rowOff>
    </xdr:from>
    <xdr:to>
      <xdr:col>10</xdr:col>
      <xdr:colOff>165100</xdr:colOff>
      <xdr:row>76</xdr:row>
      <xdr:rowOff>111737</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040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128264</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2815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70469</xdr:rowOff>
    </xdr:from>
    <xdr:to>
      <xdr:col>6</xdr:col>
      <xdr:colOff>38100</xdr:colOff>
      <xdr:row>77</xdr:row>
      <xdr:rowOff>619</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100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17146</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2875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140266</xdr:rowOff>
    </xdr:from>
    <xdr:to>
      <xdr:col>24</xdr:col>
      <xdr:colOff>62865</xdr:colOff>
      <xdr:row>98</xdr:row>
      <xdr:rowOff>142207</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399316"/>
          <a:ext cx="1270" cy="1544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146034</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8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38,684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142207</xdr:rowOff>
    </xdr:from>
    <xdr:to>
      <xdr:col>24</xdr:col>
      <xdr:colOff>152400</xdr:colOff>
      <xdr:row>98</xdr:row>
      <xdr:rowOff>142207</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443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86943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174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849,703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140266</xdr:rowOff>
    </xdr:from>
    <xdr:to>
      <xdr:col>24</xdr:col>
      <xdr:colOff>152400</xdr:colOff>
      <xdr:row>89</xdr:row>
      <xdr:rowOff>140266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399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89</xdr:row>
      <xdr:rowOff>161575</xdr:rowOff>
    </xdr:from>
    <xdr:to>
      <xdr:col>24</xdr:col>
      <xdr:colOff>63500</xdr:colOff>
      <xdr:row>96</xdr:row>
      <xdr:rowOff>132956</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5420625"/>
          <a:ext cx="838200" cy="1171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33751</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644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55324</xdr:rowOff>
    </xdr:from>
    <xdr:to>
      <xdr:col>24</xdr:col>
      <xdr:colOff>114300</xdr:colOff>
      <xdr:row>97</xdr:row>
      <xdr:rowOff>156924</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85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89</xdr:row>
      <xdr:rowOff>161575</xdr:rowOff>
    </xdr:from>
    <xdr:to>
      <xdr:col>19</xdr:col>
      <xdr:colOff>177800</xdr:colOff>
      <xdr:row>96</xdr:row>
      <xdr:rowOff>11499</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5420625"/>
          <a:ext cx="889000" cy="1050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54373</xdr:rowOff>
    </xdr:from>
    <xdr:to>
      <xdr:col>20</xdr:col>
      <xdr:colOff>38100</xdr:colOff>
      <xdr:row>97</xdr:row>
      <xdr:rowOff>155973</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8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147100</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77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11499</xdr:rowOff>
    </xdr:from>
    <xdr:to>
      <xdr:col>15</xdr:col>
      <xdr:colOff>50800</xdr:colOff>
      <xdr:row>96</xdr:row>
      <xdr:rowOff>130544</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470699"/>
          <a:ext cx="889000" cy="119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78777</xdr:rowOff>
    </xdr:from>
    <xdr:to>
      <xdr:col>15</xdr:col>
      <xdr:colOff>101600</xdr:colOff>
      <xdr:row>98</xdr:row>
      <xdr:rowOff>8927</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709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54</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8021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118290</xdr:rowOff>
    </xdr:from>
    <xdr:to>
      <xdr:col>10</xdr:col>
      <xdr:colOff>114300</xdr:colOff>
      <xdr:row>96</xdr:row>
      <xdr:rowOff>130544</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1130300" y="16577490"/>
          <a:ext cx="889000" cy="12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86278</xdr:rowOff>
    </xdr:from>
    <xdr:to>
      <xdr:col>10</xdr:col>
      <xdr:colOff>165100</xdr:colOff>
      <xdr:row>98</xdr:row>
      <xdr:rowOff>16428</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716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7555</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809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94886</xdr:rowOff>
    </xdr:from>
    <xdr:to>
      <xdr:col>6</xdr:col>
      <xdr:colOff>38100</xdr:colOff>
      <xdr:row>98</xdr:row>
      <xdr:rowOff>25036</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25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16163</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8182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82156</xdr:rowOff>
    </xdr:from>
    <xdr:to>
      <xdr:col>24</xdr:col>
      <xdr:colOff>114300</xdr:colOff>
      <xdr:row>97</xdr:row>
      <xdr:rowOff>12306</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541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105033</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392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223,540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89</xdr:row>
      <xdr:rowOff>110775</xdr:rowOff>
    </xdr:from>
    <xdr:to>
      <xdr:col>20</xdr:col>
      <xdr:colOff>38100</xdr:colOff>
      <xdr:row>90</xdr:row>
      <xdr:rowOff>40925</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536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88</xdr:row>
      <xdr:rowOff>57452</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51450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838,517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132149</xdr:rowOff>
    </xdr:from>
    <xdr:to>
      <xdr:col>15</xdr:col>
      <xdr:colOff>101600</xdr:colOff>
      <xdr:row>96</xdr:row>
      <xdr:rowOff>62299</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419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78826</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195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79744</xdr:rowOff>
    </xdr:from>
    <xdr:to>
      <xdr:col>10</xdr:col>
      <xdr:colOff>165100</xdr:colOff>
      <xdr:row>97</xdr:row>
      <xdr:rowOff>9894</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538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26421</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314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67490</xdr:rowOff>
    </xdr:from>
    <xdr:to>
      <xdr:col>6</xdr:col>
      <xdr:colOff>38100</xdr:colOff>
      <xdr:row>96</xdr:row>
      <xdr:rowOff>169090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526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14167</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6301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120904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092954"/>
          <a:ext cx="1270" cy="16380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67581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4868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12,898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29</xdr:row>
      <xdr:rowOff>120904</xdr:rowOff>
    </xdr:from>
    <xdr:to>
      <xdr:col>55</xdr:col>
      <xdr:colOff>88900</xdr:colOff>
      <xdr:row>29</xdr:row>
      <xdr:rowOff>120904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0929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16129</xdr:rowOff>
    </xdr:from>
    <xdr:to>
      <xdr:col>55</xdr:col>
      <xdr:colOff>0</xdr:colOff>
      <xdr:row>39</xdr:row>
      <xdr:rowOff>17780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9639300" y="6702679"/>
          <a:ext cx="838200" cy="1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91330</xdr:rowOff>
    </xdr:from>
    <xdr:ext cx="378565"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43498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68453</xdr:rowOff>
    </xdr:from>
    <xdr:to>
      <xdr:col>55</xdr:col>
      <xdr:colOff>50800</xdr:colOff>
      <xdr:row>38</xdr:row>
      <xdr:rowOff>170053</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583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17780</xdr:rowOff>
    </xdr:from>
    <xdr:to>
      <xdr:col>50</xdr:col>
      <xdr:colOff>114300</xdr:colOff>
      <xdr:row>39</xdr:row>
      <xdr:rowOff>23368</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flipV="1">
          <a:off x="8750300" y="6704330"/>
          <a:ext cx="889000" cy="5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80391</xdr:rowOff>
    </xdr:from>
    <xdr:to>
      <xdr:col>50</xdr:col>
      <xdr:colOff>165100</xdr:colOff>
      <xdr:row>39</xdr:row>
      <xdr:rowOff>10541</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5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27068</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50017" y="6370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21717</xdr:rowOff>
    </xdr:from>
    <xdr:to>
      <xdr:col>45</xdr:col>
      <xdr:colOff>177800</xdr:colOff>
      <xdr:row>39</xdr:row>
      <xdr:rowOff>23368</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708267"/>
          <a:ext cx="889000" cy="16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82677</xdr:rowOff>
    </xdr:from>
    <xdr:to>
      <xdr:col>46</xdr:col>
      <xdr:colOff>38100</xdr:colOff>
      <xdr:row>39</xdr:row>
      <xdr:rowOff>12827</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597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29354</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61017" y="63730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20701</xdr:rowOff>
    </xdr:from>
    <xdr:to>
      <xdr:col>41</xdr:col>
      <xdr:colOff>50800</xdr:colOff>
      <xdr:row>39</xdr:row>
      <xdr:rowOff>21717</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6707251"/>
          <a:ext cx="889000" cy="1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75438</xdr:rowOff>
    </xdr:from>
    <xdr:to>
      <xdr:col>41</xdr:col>
      <xdr:colOff>101600</xdr:colOff>
      <xdr:row>39</xdr:row>
      <xdr:rowOff>5588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590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22115</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72017" y="63657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72263</xdr:rowOff>
    </xdr:from>
    <xdr:to>
      <xdr:col>36</xdr:col>
      <xdr:colOff>165100</xdr:colOff>
      <xdr:row>39</xdr:row>
      <xdr:rowOff>2413</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587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18940</xdr:rowOff>
    </xdr:from>
    <xdr:ext cx="378565"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83017" y="63625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136779</xdr:rowOff>
    </xdr:from>
    <xdr:to>
      <xdr:col>55</xdr:col>
      <xdr:colOff>50800</xdr:colOff>
      <xdr:row>39</xdr:row>
      <xdr:rowOff>66929</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651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51706</xdr:rowOff>
    </xdr:from>
    <xdr:ext cx="378565"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5668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138430</xdr:rowOff>
    </xdr:from>
    <xdr:to>
      <xdr:col>50</xdr:col>
      <xdr:colOff>165100</xdr:colOff>
      <xdr:row>39</xdr:row>
      <xdr:rowOff>68580</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653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59707</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50017" y="674625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144018</xdr:rowOff>
    </xdr:from>
    <xdr:to>
      <xdr:col>46</xdr:col>
      <xdr:colOff>38100</xdr:colOff>
      <xdr:row>39</xdr:row>
      <xdr:rowOff>74168</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65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65295</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561017" y="67518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142367</xdr:rowOff>
    </xdr:from>
    <xdr:to>
      <xdr:col>41</xdr:col>
      <xdr:colOff>101600</xdr:colOff>
      <xdr:row>39</xdr:row>
      <xdr:rowOff>72517</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657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63644</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672017" y="67501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141351</xdr:rowOff>
    </xdr:from>
    <xdr:to>
      <xdr:col>36</xdr:col>
      <xdr:colOff>165100</xdr:colOff>
      <xdr:row>39</xdr:row>
      <xdr:rowOff>71501</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6656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62628</xdr:rowOff>
    </xdr:from>
    <xdr:ext cx="378565"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83017" y="67491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104083</xdr:rowOff>
    </xdr:from>
    <xdr:to>
      <xdr:col>54</xdr:col>
      <xdr:colOff>189865</xdr:colOff>
      <xdr:row>59</xdr:row>
      <xdr:rowOff>12364</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848033"/>
          <a:ext cx="1270" cy="1279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16191</xdr:rowOff>
    </xdr:from>
    <xdr:ext cx="534377"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31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12364</xdr:rowOff>
    </xdr:from>
    <xdr:to>
      <xdr:col>55</xdr:col>
      <xdr:colOff>88900</xdr:colOff>
      <xdr:row>59</xdr:row>
      <xdr:rowOff>12364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27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50760</xdr:rowOff>
    </xdr:from>
    <xdr:ext cx="690189"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6232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1,033,045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104083</xdr:rowOff>
    </xdr:from>
    <xdr:to>
      <xdr:col>55</xdr:col>
      <xdr:colOff>88900</xdr:colOff>
      <xdr:row>51</xdr:row>
      <xdr:rowOff>104083</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8480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1508</xdr:rowOff>
    </xdr:from>
    <xdr:to>
      <xdr:col>55</xdr:col>
      <xdr:colOff>0</xdr:colOff>
      <xdr:row>58</xdr:row>
      <xdr:rowOff>8530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flipV="1">
          <a:off x="9639300" y="9945608"/>
          <a:ext cx="838200" cy="7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143639</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7448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169,912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120762</xdr:rowOff>
    </xdr:from>
    <xdr:to>
      <xdr:col>55</xdr:col>
      <xdr:colOff>50800</xdr:colOff>
      <xdr:row>58</xdr:row>
      <xdr:rowOff>50912</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9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145242</xdr:rowOff>
    </xdr:from>
    <xdr:to>
      <xdr:col>50</xdr:col>
      <xdr:colOff>114300</xdr:colOff>
      <xdr:row>58</xdr:row>
      <xdr:rowOff>8530</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8750300" y="9746442"/>
          <a:ext cx="889000" cy="206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104604</xdr:rowOff>
    </xdr:from>
    <xdr:to>
      <xdr:col>50</xdr:col>
      <xdr:colOff>165100</xdr:colOff>
      <xdr:row>58</xdr:row>
      <xdr:rowOff>34754</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77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51281</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652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145242</xdr:rowOff>
    </xdr:from>
    <xdr:to>
      <xdr:col>45</xdr:col>
      <xdr:colOff>177800</xdr:colOff>
      <xdr:row>58</xdr:row>
      <xdr:rowOff>37895</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9746442"/>
          <a:ext cx="889000" cy="235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94931</xdr:rowOff>
    </xdr:from>
    <xdr:to>
      <xdr:col>46</xdr:col>
      <xdr:colOff>38100</xdr:colOff>
      <xdr:row>58</xdr:row>
      <xdr:rowOff>25081</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867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16208</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9603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34678</xdr:rowOff>
    </xdr:from>
    <xdr:to>
      <xdr:col>41</xdr:col>
      <xdr:colOff>50800</xdr:colOff>
      <xdr:row>58</xdr:row>
      <xdr:rowOff>37895</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6972300" y="9978778"/>
          <a:ext cx="889000" cy="3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121736</xdr:rowOff>
    </xdr:from>
    <xdr:to>
      <xdr:col>41</xdr:col>
      <xdr:colOff>101600</xdr:colOff>
      <xdr:row>58</xdr:row>
      <xdr:rowOff>51886</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4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68413</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6696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133362</xdr:rowOff>
    </xdr:from>
    <xdr:to>
      <xdr:col>36</xdr:col>
      <xdr:colOff>165100</xdr:colOff>
      <xdr:row>58</xdr:row>
      <xdr:rowOff>63512</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906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80039</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6812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122158</xdr:rowOff>
    </xdr:from>
    <xdr:to>
      <xdr:col>55</xdr:col>
      <xdr:colOff>50800</xdr:colOff>
      <xdr:row>58</xdr:row>
      <xdr:rowOff>52308</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894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100585</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873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129180</xdr:rowOff>
    </xdr:from>
    <xdr:to>
      <xdr:col>50</xdr:col>
      <xdr:colOff>165100</xdr:colOff>
      <xdr:row>58</xdr:row>
      <xdr:rowOff>59330</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90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50457</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994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94442</xdr:rowOff>
    </xdr:from>
    <xdr:to>
      <xdr:col>46</xdr:col>
      <xdr:colOff>38100</xdr:colOff>
      <xdr:row>57</xdr:row>
      <xdr:rowOff>24592</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695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55</xdr:row>
      <xdr:rowOff>41119</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4708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158545</xdr:rowOff>
    </xdr:from>
    <xdr:to>
      <xdr:col>41</xdr:col>
      <xdr:colOff>101600</xdr:colOff>
      <xdr:row>58</xdr:row>
      <xdr:rowOff>88695</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931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79822</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10023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155328</xdr:rowOff>
    </xdr:from>
    <xdr:to>
      <xdr:col>36</xdr:col>
      <xdr:colOff>165100</xdr:colOff>
      <xdr:row>58</xdr:row>
      <xdr:rowOff>85478</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927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76605</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100207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137742</xdr:rowOff>
    </xdr:from>
    <xdr:to>
      <xdr:col>54</xdr:col>
      <xdr:colOff>189865</xdr:colOff>
      <xdr:row>79</xdr:row>
      <xdr:rowOff>41219</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139242"/>
          <a:ext cx="1270" cy="1446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45046</xdr:rowOff>
    </xdr:from>
    <xdr:ext cx="378565"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5895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41219</xdr:rowOff>
    </xdr:from>
    <xdr:to>
      <xdr:col>55</xdr:col>
      <xdr:colOff>88900</xdr:colOff>
      <xdr:row>79</xdr:row>
      <xdr:rowOff>41219</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5857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84419</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9144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380,514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137742</xdr:rowOff>
    </xdr:from>
    <xdr:to>
      <xdr:col>55</xdr:col>
      <xdr:colOff>88900</xdr:colOff>
      <xdr:row>70</xdr:row>
      <xdr:rowOff>137742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1392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74</xdr:row>
      <xdr:rowOff>54497</xdr:rowOff>
    </xdr:from>
    <xdr:to>
      <xdr:col>55</xdr:col>
      <xdr:colOff>0</xdr:colOff>
      <xdr:row>78</xdr:row>
      <xdr:rowOff>28604</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9639300" y="12741797"/>
          <a:ext cx="838200" cy="659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111343</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14154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88466</xdr:rowOff>
    </xdr:from>
    <xdr:to>
      <xdr:col>55</xdr:col>
      <xdr:colOff>50800</xdr:colOff>
      <xdr:row>78</xdr:row>
      <xdr:rowOff>18616</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29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74</xdr:row>
      <xdr:rowOff>54497</xdr:rowOff>
    </xdr:from>
    <xdr:to>
      <xdr:col>50</xdr:col>
      <xdr:colOff>114300</xdr:colOff>
      <xdr:row>78</xdr:row>
      <xdr:rowOff>52208</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flipV="1">
          <a:off x="8750300" y="12741797"/>
          <a:ext cx="889000" cy="6835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70935</xdr:rowOff>
    </xdr:from>
    <xdr:to>
      <xdr:col>50</xdr:col>
      <xdr:colOff>165100</xdr:colOff>
      <xdr:row>78</xdr:row>
      <xdr:rowOff>1085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7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163662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3653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52208</xdr:rowOff>
    </xdr:from>
    <xdr:to>
      <xdr:col>45</xdr:col>
      <xdr:colOff>177800</xdr:colOff>
      <xdr:row>78</xdr:row>
      <xdr:rowOff>67070</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7861300" y="13425308"/>
          <a:ext cx="889000" cy="14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60981</xdr:rowOff>
    </xdr:from>
    <xdr:to>
      <xdr:col>46</xdr:col>
      <xdr:colOff>38100</xdr:colOff>
      <xdr:row>77</xdr:row>
      <xdr:rowOff>162581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26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7658</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0378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161364</xdr:rowOff>
    </xdr:from>
    <xdr:to>
      <xdr:col>41</xdr:col>
      <xdr:colOff>50800</xdr:colOff>
      <xdr:row>78</xdr:row>
      <xdr:rowOff>67070</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6972300" y="13363014"/>
          <a:ext cx="889000" cy="77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92580</xdr:rowOff>
    </xdr:from>
    <xdr:to>
      <xdr:col>41</xdr:col>
      <xdr:colOff>101600</xdr:colOff>
      <xdr:row>78</xdr:row>
      <xdr:rowOff>22730</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94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39257</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0694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80018</xdr:rowOff>
    </xdr:from>
    <xdr:to>
      <xdr:col>36</xdr:col>
      <xdr:colOff>165100</xdr:colOff>
      <xdr:row>78</xdr:row>
      <xdr:rowOff>10168</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281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26695</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056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149254</xdr:rowOff>
    </xdr:from>
    <xdr:to>
      <xdr:col>55</xdr:col>
      <xdr:colOff>50800</xdr:colOff>
      <xdr:row>78</xdr:row>
      <xdr:rowOff>79404</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335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127681</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3329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74</xdr:row>
      <xdr:rowOff>3697</xdr:rowOff>
    </xdr:from>
    <xdr:to>
      <xdr:col>50</xdr:col>
      <xdr:colOff>165100</xdr:colOff>
      <xdr:row>74</xdr:row>
      <xdr:rowOff>105297</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2690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72</xdr:row>
      <xdr:rowOff>121824</xdr:rowOff>
    </xdr:from>
    <xdr:ext cx="59901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39795" y="12466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1408</xdr:rowOff>
    </xdr:from>
    <xdr:to>
      <xdr:col>46</xdr:col>
      <xdr:colOff>38100</xdr:colOff>
      <xdr:row>78</xdr:row>
      <xdr:rowOff>103008</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374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94135</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3467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16270</xdr:rowOff>
    </xdr:from>
    <xdr:to>
      <xdr:col>41</xdr:col>
      <xdr:colOff>101600</xdr:colOff>
      <xdr:row>78</xdr:row>
      <xdr:rowOff>117870</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389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108997</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94111" y="134820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110564</xdr:rowOff>
    </xdr:from>
    <xdr:to>
      <xdr:col>36</xdr:col>
      <xdr:colOff>165100</xdr:colOff>
      <xdr:row>78</xdr:row>
      <xdr:rowOff>40714</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312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31841</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05111" y="13404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21970</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土木費グラフ枠">
          <a:extLst>
            <a:ext uri="{FF2B5EF4-FFF2-40B4-BE49-F238E27FC236}">
              <a16:creationId xmlns:a16="http://schemas.microsoft.com/office/drawing/2014/main" id="{00000000-0008-0000-07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29763</xdr:rowOff>
    </xdr:from>
    <xdr:to>
      <xdr:col>54</xdr:col>
      <xdr:colOff>189865</xdr:colOff>
      <xdr:row>99</xdr:row>
      <xdr:rowOff>27891</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10475595" y="15460263"/>
          <a:ext cx="1270" cy="1541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31718</xdr:rowOff>
    </xdr:from>
    <xdr:ext cx="534377" cy="259045"/>
    <xdr:sp macro="" textlink="">
      <xdr:nvSpPr>
        <xdr:cNvPr id="458" name="土木費最小値テキスト">
          <a:extLst>
            <a:ext uri="{FF2B5EF4-FFF2-40B4-BE49-F238E27FC236}">
              <a16:creationId xmlns:a16="http://schemas.microsoft.com/office/drawing/2014/main" id="{00000000-0008-0000-0700-0000CA010000}"/>
            </a:ext>
          </a:extLst>
        </xdr:cNvPr>
        <xdr:cNvSpPr txBox="1"/>
      </xdr:nvSpPr>
      <xdr:spPr>
        <a:xfrm>
          <a:off x="10528300" y="17005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27891</xdr:rowOff>
    </xdr:from>
    <xdr:to>
      <xdr:col>55</xdr:col>
      <xdr:colOff>88900</xdr:colOff>
      <xdr:row>99</xdr:row>
      <xdr:rowOff>27891</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70014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147890</xdr:rowOff>
    </xdr:from>
    <xdr:ext cx="599010" cy="259045"/>
    <xdr:sp macro="" textlink="">
      <xdr:nvSpPr>
        <xdr:cNvPr id="460" name="土木費最大値テキスト">
          <a:extLst>
            <a:ext uri="{FF2B5EF4-FFF2-40B4-BE49-F238E27FC236}">
              <a16:creationId xmlns:a16="http://schemas.microsoft.com/office/drawing/2014/main" id="{00000000-0008-0000-0700-0000CC010000}"/>
            </a:ext>
          </a:extLst>
        </xdr:cNvPr>
        <xdr:cNvSpPr txBox="1"/>
      </xdr:nvSpPr>
      <xdr:spPr>
        <a:xfrm>
          <a:off x="10528300" y="1523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987,328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29763</xdr:rowOff>
    </xdr:from>
    <xdr:to>
      <xdr:col>55</xdr:col>
      <xdr:colOff>88900</xdr:colOff>
      <xdr:row>90</xdr:row>
      <xdr:rowOff>29763</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10388600" y="15460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163745</xdr:rowOff>
    </xdr:from>
    <xdr:to>
      <xdr:col>55</xdr:col>
      <xdr:colOff>0</xdr:colOff>
      <xdr:row>97</xdr:row>
      <xdr:rowOff>47196</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flipV="1">
          <a:off x="9639300" y="16622945"/>
          <a:ext cx="838200" cy="549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67077</xdr:rowOff>
    </xdr:from>
    <xdr:ext cx="599010" cy="259045"/>
    <xdr:sp macro="" textlink="">
      <xdr:nvSpPr>
        <xdr:cNvPr id="463" name="土木費平均値テキスト">
          <a:extLst>
            <a:ext uri="{FF2B5EF4-FFF2-40B4-BE49-F238E27FC236}">
              <a16:creationId xmlns:a16="http://schemas.microsoft.com/office/drawing/2014/main" id="{00000000-0008-0000-0700-0000CF010000}"/>
            </a:ext>
          </a:extLst>
        </xdr:cNvPr>
        <xdr:cNvSpPr txBox="1"/>
      </xdr:nvSpPr>
      <xdr:spPr>
        <a:xfrm>
          <a:off x="10528300" y="166977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185,153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88650</xdr:rowOff>
    </xdr:from>
    <xdr:to>
      <xdr:col>55</xdr:col>
      <xdr:colOff>50800</xdr:colOff>
      <xdr:row>98</xdr:row>
      <xdr:rowOff>18800</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10426700" y="1671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5296</xdr:rowOff>
    </xdr:from>
    <xdr:to>
      <xdr:col>50</xdr:col>
      <xdr:colOff>114300</xdr:colOff>
      <xdr:row>97</xdr:row>
      <xdr:rowOff>47196</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8750300" y="16635946"/>
          <a:ext cx="889000" cy="41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104459</xdr:rowOff>
    </xdr:from>
    <xdr:to>
      <xdr:col>50</xdr:col>
      <xdr:colOff>165100</xdr:colOff>
      <xdr:row>98</xdr:row>
      <xdr:rowOff>34609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588500" y="1673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25736</xdr:rowOff>
    </xdr:from>
    <xdr:ext cx="59901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9339795" y="16827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5296</xdr:rowOff>
    </xdr:from>
    <xdr:to>
      <xdr:col>45</xdr:col>
      <xdr:colOff>177800</xdr:colOff>
      <xdr:row>97</xdr:row>
      <xdr:rowOff>26668</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flipV="1">
          <a:off x="7861300" y="16635946"/>
          <a:ext cx="889000" cy="2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115833</xdr:rowOff>
    </xdr:from>
    <xdr:to>
      <xdr:col>46</xdr:col>
      <xdr:colOff>38100</xdr:colOff>
      <xdr:row>98</xdr:row>
      <xdr:rowOff>45983</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8699500" y="16746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37110</xdr:rowOff>
    </xdr:from>
    <xdr:ext cx="59901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8450795" y="16839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26668</xdr:rowOff>
    </xdr:from>
    <xdr:to>
      <xdr:col>41</xdr:col>
      <xdr:colOff>50800</xdr:colOff>
      <xdr:row>97</xdr:row>
      <xdr:rowOff>50310</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6972300" y="16657318"/>
          <a:ext cx="889000" cy="236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129211</xdr:rowOff>
    </xdr:from>
    <xdr:to>
      <xdr:col>41</xdr:col>
      <xdr:colOff>101600</xdr:colOff>
      <xdr:row>98</xdr:row>
      <xdr:rowOff>59361</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7810500" y="1675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50488</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561795" y="16852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160,313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138088</xdr:rowOff>
    </xdr:from>
    <xdr:to>
      <xdr:col>36</xdr:col>
      <xdr:colOff>165100</xdr:colOff>
      <xdr:row>98</xdr:row>
      <xdr:rowOff>68238</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6921500" y="167687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59365</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672795" y="168614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112945</xdr:rowOff>
    </xdr:from>
    <xdr:to>
      <xdr:col>55</xdr:col>
      <xdr:colOff>50800</xdr:colOff>
      <xdr:row>97</xdr:row>
      <xdr:rowOff>43095</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10426700" y="16572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135822</xdr:rowOff>
    </xdr:from>
    <xdr:ext cx="599010" cy="259045"/>
    <xdr:sp macro="" textlink="">
      <xdr:nvSpPr>
        <xdr:cNvPr id="482" name="土木費該当値テキスト">
          <a:extLst>
            <a:ext uri="{FF2B5EF4-FFF2-40B4-BE49-F238E27FC236}">
              <a16:creationId xmlns:a16="http://schemas.microsoft.com/office/drawing/2014/main" id="{00000000-0008-0000-0700-0000E2010000}"/>
            </a:ext>
          </a:extLst>
        </xdr:cNvPr>
        <xdr:cNvSpPr txBox="1"/>
      </xdr:nvSpPr>
      <xdr:spPr>
        <a:xfrm>
          <a:off x="10528300" y="16423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275,274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167846</xdr:rowOff>
    </xdr:from>
    <xdr:to>
      <xdr:col>50</xdr:col>
      <xdr:colOff>165100</xdr:colOff>
      <xdr:row>97</xdr:row>
      <xdr:rowOff>97996</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588500" y="16627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114523</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9339795" y="16402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125946</xdr:rowOff>
    </xdr:from>
    <xdr:to>
      <xdr:col>46</xdr:col>
      <xdr:colOff>38100</xdr:colOff>
      <xdr:row>97</xdr:row>
      <xdr:rowOff>56096</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8699500" y="16585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72623</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450795" y="16360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147318</xdr:rowOff>
    </xdr:from>
    <xdr:to>
      <xdr:col>41</xdr:col>
      <xdr:colOff>101600</xdr:colOff>
      <xdr:row>97</xdr:row>
      <xdr:rowOff>77468</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7810500" y="16606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93995</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561795" y="163817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170960</xdr:rowOff>
    </xdr:from>
    <xdr:to>
      <xdr:col>36</xdr:col>
      <xdr:colOff>165100</xdr:colOff>
      <xdr:row>97</xdr:row>
      <xdr:rowOff>101110</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6921500" y="1663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117637</xdr:rowOff>
    </xdr:from>
    <xdr:ext cx="599010" cy="25904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6672795" y="164053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7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消防費グラフ枠">
          <a:extLst>
            <a:ext uri="{FF2B5EF4-FFF2-40B4-BE49-F238E27FC236}">
              <a16:creationId xmlns:a16="http://schemas.microsoft.com/office/drawing/2014/main" id="{00000000-0008-0000-07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54318</xdr:rowOff>
    </xdr:from>
    <xdr:to>
      <xdr:col>85</xdr:col>
      <xdr:colOff>126364</xdr:colOff>
      <xdr:row>39</xdr:row>
      <xdr:rowOff>4586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flipV="1">
          <a:off x="16317595" y="5197818"/>
          <a:ext cx="1269" cy="1493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8413</xdr:rowOff>
    </xdr:from>
    <xdr:ext cx="534377" cy="259045"/>
    <xdr:sp macro="" textlink="">
      <xdr:nvSpPr>
        <xdr:cNvPr id="515" name="消防費最小値テキスト">
          <a:extLst>
            <a:ext uri="{FF2B5EF4-FFF2-40B4-BE49-F238E27FC236}">
              <a16:creationId xmlns:a16="http://schemas.microsoft.com/office/drawing/2014/main" id="{00000000-0008-0000-0700-000003020000}"/>
            </a:ext>
          </a:extLst>
        </xdr:cNvPr>
        <xdr:cNvSpPr txBox="1"/>
      </xdr:nvSpPr>
      <xdr:spPr>
        <a:xfrm>
          <a:off x="16370300" y="6694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4586</xdr:rowOff>
    </xdr:from>
    <xdr:to>
      <xdr:col>86</xdr:col>
      <xdr:colOff>25400</xdr:colOff>
      <xdr:row>39</xdr:row>
      <xdr:rowOff>4586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6691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995</xdr:rowOff>
    </xdr:from>
    <xdr:ext cx="599010" cy="259045"/>
    <xdr:sp macro="" textlink="">
      <xdr:nvSpPr>
        <xdr:cNvPr id="517" name="消防費最大値テキスト">
          <a:extLst>
            <a:ext uri="{FF2B5EF4-FFF2-40B4-BE49-F238E27FC236}">
              <a16:creationId xmlns:a16="http://schemas.microsoft.com/office/drawing/2014/main" id="{00000000-0008-0000-0700-000005020000}"/>
            </a:ext>
          </a:extLst>
        </xdr:cNvPr>
        <xdr:cNvSpPr txBox="1"/>
      </xdr:nvSpPr>
      <xdr:spPr>
        <a:xfrm>
          <a:off x="16370300" y="49730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402,410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54318</xdr:rowOff>
    </xdr:from>
    <xdr:to>
      <xdr:col>86</xdr:col>
      <xdr:colOff>25400</xdr:colOff>
      <xdr:row>30</xdr:row>
      <xdr:rowOff>54318</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6230600" y="5197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125176</xdr:rowOff>
    </xdr:from>
    <xdr:to>
      <xdr:col>85</xdr:col>
      <xdr:colOff>127000</xdr:colOff>
      <xdr:row>38</xdr:row>
      <xdr:rowOff>26989</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flipV="1">
          <a:off x="15481300" y="6468826"/>
          <a:ext cx="838200" cy="73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64710</xdr:rowOff>
    </xdr:from>
    <xdr:ext cx="534377" cy="259045"/>
    <xdr:sp macro="" textlink="">
      <xdr:nvSpPr>
        <xdr:cNvPr id="520" name="消防費平均値テキスト">
          <a:extLst>
            <a:ext uri="{FF2B5EF4-FFF2-40B4-BE49-F238E27FC236}">
              <a16:creationId xmlns:a16="http://schemas.microsoft.com/office/drawing/2014/main" id="{00000000-0008-0000-0700-000008020000}"/>
            </a:ext>
          </a:extLst>
        </xdr:cNvPr>
        <xdr:cNvSpPr txBox="1"/>
      </xdr:nvSpPr>
      <xdr:spPr>
        <a:xfrm>
          <a:off x="16370300" y="64083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86283</xdr:rowOff>
    </xdr:from>
    <xdr:to>
      <xdr:col>85</xdr:col>
      <xdr:colOff>177800</xdr:colOff>
      <xdr:row>38</xdr:row>
      <xdr:rowOff>16433</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6268700" y="6429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26989</xdr:rowOff>
    </xdr:from>
    <xdr:to>
      <xdr:col>81</xdr:col>
      <xdr:colOff>50800</xdr:colOff>
      <xdr:row>38</xdr:row>
      <xdr:rowOff>31938</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4592300" y="6542089"/>
          <a:ext cx="889000" cy="4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111040</xdr:rowOff>
    </xdr:from>
    <xdr:to>
      <xdr:col>81</xdr:col>
      <xdr:colOff>101600</xdr:colOff>
      <xdr:row>38</xdr:row>
      <xdr:rowOff>41190</xdr:rowOff>
    </xdr:to>
    <xdr:sp macro="" textlink="">
      <xdr:nvSpPr>
        <xdr:cNvPr id="523" name="フローチャート: 判断 522">
          <a:extLst>
            <a:ext uri="{FF2B5EF4-FFF2-40B4-BE49-F238E27FC236}">
              <a16:creationId xmlns:a16="http://schemas.microsoft.com/office/drawing/2014/main" id="{00000000-0008-0000-0700-00000B020000}"/>
            </a:ext>
          </a:extLst>
        </xdr:cNvPr>
        <xdr:cNvSpPr/>
      </xdr:nvSpPr>
      <xdr:spPr>
        <a:xfrm>
          <a:off x="15430500" y="645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57717</xdr:rowOff>
    </xdr:from>
    <xdr:ext cx="534377"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5214111" y="6229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53438</xdr:rowOff>
    </xdr:from>
    <xdr:to>
      <xdr:col>76</xdr:col>
      <xdr:colOff>114300</xdr:colOff>
      <xdr:row>38</xdr:row>
      <xdr:rowOff>31938</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3703300" y="6397088"/>
          <a:ext cx="889000" cy="149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116644</xdr:rowOff>
    </xdr:from>
    <xdr:to>
      <xdr:col>76</xdr:col>
      <xdr:colOff>165100</xdr:colOff>
      <xdr:row>38</xdr:row>
      <xdr:rowOff>46794</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41500" y="646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63321</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25111" y="623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53438</xdr:rowOff>
    </xdr:from>
    <xdr:to>
      <xdr:col>71</xdr:col>
      <xdr:colOff>177800</xdr:colOff>
      <xdr:row>37</xdr:row>
      <xdr:rowOff>139125</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flipV="1">
          <a:off x="12814300" y="6397088"/>
          <a:ext cx="889000" cy="8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119609</xdr:rowOff>
    </xdr:from>
    <xdr:to>
      <xdr:col>72</xdr:col>
      <xdr:colOff>38100</xdr:colOff>
      <xdr:row>38</xdr:row>
      <xdr:rowOff>49758</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52500" y="64632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40886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36111" y="65559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69991</xdr:rowOff>
    </xdr:from>
    <xdr:to>
      <xdr:col>67</xdr:col>
      <xdr:colOff>101600</xdr:colOff>
      <xdr:row>38</xdr:row>
      <xdr:rowOff>141</xdr:rowOff>
    </xdr:to>
    <xdr:sp macro="" textlink="">
      <xdr:nvSpPr>
        <xdr:cNvPr id="531" name="フローチャート: 判断 530">
          <a:extLst>
            <a:ext uri="{FF2B5EF4-FFF2-40B4-BE49-F238E27FC236}">
              <a16:creationId xmlns:a16="http://schemas.microsoft.com/office/drawing/2014/main" id="{00000000-0008-0000-0700-000013020000}"/>
            </a:ext>
          </a:extLst>
        </xdr:cNvPr>
        <xdr:cNvSpPr/>
      </xdr:nvSpPr>
      <xdr:spPr>
        <a:xfrm>
          <a:off x="12763500" y="6413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16668</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547111" y="6188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74376</xdr:rowOff>
    </xdr:from>
    <xdr:to>
      <xdr:col>85</xdr:col>
      <xdr:colOff>177800</xdr:colOff>
      <xdr:row>38</xdr:row>
      <xdr:rowOff>4527</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6268700" y="6418026"/>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97253</xdr:rowOff>
    </xdr:from>
    <xdr:ext cx="534377" cy="259045"/>
    <xdr:sp macro="" textlink="">
      <xdr:nvSpPr>
        <xdr:cNvPr id="539" name="消防費該当値テキスト">
          <a:extLst>
            <a:ext uri="{FF2B5EF4-FFF2-40B4-BE49-F238E27FC236}">
              <a16:creationId xmlns:a16="http://schemas.microsoft.com/office/drawing/2014/main" id="{00000000-0008-0000-0700-00001B020000}"/>
            </a:ext>
          </a:extLst>
        </xdr:cNvPr>
        <xdr:cNvSpPr txBox="1"/>
      </xdr:nvSpPr>
      <xdr:spPr>
        <a:xfrm>
          <a:off x="16370300" y="626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147639</xdr:rowOff>
    </xdr:from>
    <xdr:to>
      <xdr:col>81</xdr:col>
      <xdr:colOff>101600</xdr:colOff>
      <xdr:row>38</xdr:row>
      <xdr:rowOff>77789</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5430500" y="649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68916</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14111" y="6584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152588</xdr:rowOff>
    </xdr:from>
    <xdr:to>
      <xdr:col>76</xdr:col>
      <xdr:colOff>165100</xdr:colOff>
      <xdr:row>38</xdr:row>
      <xdr:rowOff>82738</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4541500" y="6496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73865</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4325111" y="6588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2638</xdr:rowOff>
    </xdr:from>
    <xdr:to>
      <xdr:col>72</xdr:col>
      <xdr:colOff>38100</xdr:colOff>
      <xdr:row>37</xdr:row>
      <xdr:rowOff>104238</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3652500" y="6346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120765</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3436111" y="6121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88325</xdr:rowOff>
    </xdr:from>
    <xdr:to>
      <xdr:col>67</xdr:col>
      <xdr:colOff>101600</xdr:colOff>
      <xdr:row>38</xdr:row>
      <xdr:rowOff>18475</xdr:rowOff>
    </xdr:to>
    <xdr:sp macro="" textlink="">
      <xdr:nvSpPr>
        <xdr:cNvPr id="546" name="楕円 545">
          <a:extLst>
            <a:ext uri="{FF2B5EF4-FFF2-40B4-BE49-F238E27FC236}">
              <a16:creationId xmlns:a16="http://schemas.microsoft.com/office/drawing/2014/main" id="{00000000-0008-0000-0700-000022020000}"/>
            </a:ext>
          </a:extLst>
        </xdr:cNvPr>
        <xdr:cNvSpPr/>
      </xdr:nvSpPr>
      <xdr:spPr>
        <a:xfrm>
          <a:off x="12763500" y="64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9602</xdr:rowOff>
    </xdr:from>
    <xdr:ext cx="534377" cy="259045"/>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547111" y="65247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90,015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38299</xdr:rowOff>
    </xdr:from>
    <xdr:ext cx="685572" cy="259045"/>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2" name="教育費グラフ枠">
          <a:extLst>
            <a:ext uri="{FF2B5EF4-FFF2-40B4-BE49-F238E27FC236}">
              <a16:creationId xmlns:a16="http://schemas.microsoft.com/office/drawing/2014/main" id="{00000000-0008-0000-0700-00003C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31376</xdr:rowOff>
    </xdr:from>
    <xdr:to>
      <xdr:col>85</xdr:col>
      <xdr:colOff>126364</xdr:colOff>
      <xdr:row>59</xdr:row>
      <xdr:rowOff>667</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flipV="1">
          <a:off x="16317595" y="8775326"/>
          <a:ext cx="1269" cy="1340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4494</xdr:rowOff>
    </xdr:from>
    <xdr:ext cx="534377" cy="259045"/>
    <xdr:sp macro="" textlink="">
      <xdr:nvSpPr>
        <xdr:cNvPr id="574" name="教育費最小値テキスト">
          <a:extLst>
            <a:ext uri="{FF2B5EF4-FFF2-40B4-BE49-F238E27FC236}">
              <a16:creationId xmlns:a16="http://schemas.microsoft.com/office/drawing/2014/main" id="{00000000-0008-0000-0700-00003E020000}"/>
            </a:ext>
          </a:extLst>
        </xdr:cNvPr>
        <xdr:cNvSpPr txBox="1"/>
      </xdr:nvSpPr>
      <xdr:spPr>
        <a:xfrm>
          <a:off x="16370300" y="101200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667</xdr:rowOff>
    </xdr:from>
    <xdr:to>
      <xdr:col>86</xdr:col>
      <xdr:colOff>25400</xdr:colOff>
      <xdr:row>59</xdr:row>
      <xdr:rowOff>667</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6230600" y="1011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149503</xdr:rowOff>
    </xdr:from>
    <xdr:ext cx="599010" cy="259045"/>
    <xdr:sp macro="" textlink="">
      <xdr:nvSpPr>
        <xdr:cNvPr id="576" name="教育費最大値テキスト">
          <a:extLst>
            <a:ext uri="{FF2B5EF4-FFF2-40B4-BE49-F238E27FC236}">
              <a16:creationId xmlns:a16="http://schemas.microsoft.com/office/drawing/2014/main" id="{00000000-0008-0000-0700-000040020000}"/>
            </a:ext>
          </a:extLst>
        </xdr:cNvPr>
        <xdr:cNvSpPr txBox="1"/>
      </xdr:nvSpPr>
      <xdr:spPr>
        <a:xfrm>
          <a:off x="16370300" y="8550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881,340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31376</xdr:rowOff>
    </xdr:from>
    <xdr:to>
      <xdr:col>86</xdr:col>
      <xdr:colOff>25400</xdr:colOff>
      <xdr:row>51</xdr:row>
      <xdr:rowOff>31376</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6230600" y="87753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77953</xdr:rowOff>
    </xdr:from>
    <xdr:to>
      <xdr:col>85</xdr:col>
      <xdr:colOff>127000</xdr:colOff>
      <xdr:row>57</xdr:row>
      <xdr:rowOff>114518</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5481300" y="9850603"/>
          <a:ext cx="838200" cy="36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87498</xdr:rowOff>
    </xdr:from>
    <xdr:ext cx="599010" cy="259045"/>
    <xdr:sp macro="" textlink="">
      <xdr:nvSpPr>
        <xdr:cNvPr id="579" name="教育費平均値テキスト">
          <a:extLst>
            <a:ext uri="{FF2B5EF4-FFF2-40B4-BE49-F238E27FC236}">
              <a16:creationId xmlns:a16="http://schemas.microsoft.com/office/drawing/2014/main" id="{00000000-0008-0000-0700-000043020000}"/>
            </a:ext>
          </a:extLst>
        </xdr:cNvPr>
        <xdr:cNvSpPr txBox="1"/>
      </xdr:nvSpPr>
      <xdr:spPr>
        <a:xfrm>
          <a:off x="16370300" y="986014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109071</xdr:rowOff>
    </xdr:from>
    <xdr:to>
      <xdr:col>85</xdr:col>
      <xdr:colOff>177800</xdr:colOff>
      <xdr:row>58</xdr:row>
      <xdr:rowOff>39221</xdr:rowOff>
    </xdr:to>
    <xdr:sp macro="" textlink="">
      <xdr:nvSpPr>
        <xdr:cNvPr id="580" name="フローチャート: 判断 579">
          <a:extLst>
            <a:ext uri="{FF2B5EF4-FFF2-40B4-BE49-F238E27FC236}">
              <a16:creationId xmlns:a16="http://schemas.microsoft.com/office/drawing/2014/main" id="{00000000-0008-0000-0700-000044020000}"/>
            </a:ext>
          </a:extLst>
        </xdr:cNvPr>
        <xdr:cNvSpPr/>
      </xdr:nvSpPr>
      <xdr:spPr>
        <a:xfrm>
          <a:off x="16268700" y="9881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77953</xdr:rowOff>
    </xdr:from>
    <xdr:to>
      <xdr:col>81</xdr:col>
      <xdr:colOff>50800</xdr:colOff>
      <xdr:row>58</xdr:row>
      <xdr:rowOff>16576</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4592300" y="9850603"/>
          <a:ext cx="889000" cy="110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128677</xdr:rowOff>
    </xdr:from>
    <xdr:to>
      <xdr:col>81</xdr:col>
      <xdr:colOff>101600</xdr:colOff>
      <xdr:row>58</xdr:row>
      <xdr:rowOff>58827</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430500" y="9901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49954</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5181795" y="9994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16576</xdr:rowOff>
    </xdr:from>
    <xdr:to>
      <xdr:col>76</xdr:col>
      <xdr:colOff>114300</xdr:colOff>
      <xdr:row>58</xdr:row>
      <xdr:rowOff>62949</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3703300" y="9960676"/>
          <a:ext cx="889000" cy="46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166795</xdr:rowOff>
    </xdr:from>
    <xdr:to>
      <xdr:col>76</xdr:col>
      <xdr:colOff>165100</xdr:colOff>
      <xdr:row>58</xdr:row>
      <xdr:rowOff>96945</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4541500" y="993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88072</xdr:rowOff>
    </xdr:from>
    <xdr:ext cx="59901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4292795" y="10032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21841</xdr:rowOff>
    </xdr:from>
    <xdr:to>
      <xdr:col>71</xdr:col>
      <xdr:colOff>177800</xdr:colOff>
      <xdr:row>58</xdr:row>
      <xdr:rowOff>62949</xdr:rowOff>
    </xdr:to>
    <xdr:cxnSp macro="">
      <xdr:nvCxnSpPr>
        <xdr:cNvPr id="587" name="直線コネクタ 586">
          <a:extLst>
            <a:ext uri="{FF2B5EF4-FFF2-40B4-BE49-F238E27FC236}">
              <a16:creationId xmlns:a16="http://schemas.microsoft.com/office/drawing/2014/main" id="{00000000-0008-0000-0700-00004B020000}"/>
            </a:ext>
          </a:extLst>
        </xdr:cNvPr>
        <xdr:cNvCxnSpPr/>
      </xdr:nvCxnSpPr>
      <xdr:spPr>
        <a:xfrm>
          <a:off x="12814300" y="9965941"/>
          <a:ext cx="889000" cy="41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163332</xdr:rowOff>
    </xdr:from>
    <xdr:to>
      <xdr:col>72</xdr:col>
      <xdr:colOff>38100</xdr:colOff>
      <xdr:row>58</xdr:row>
      <xdr:rowOff>93482</xdr:rowOff>
    </xdr:to>
    <xdr:sp macro="" textlink="">
      <xdr:nvSpPr>
        <xdr:cNvPr id="588" name="フローチャート: 判断 587">
          <a:extLst>
            <a:ext uri="{FF2B5EF4-FFF2-40B4-BE49-F238E27FC236}">
              <a16:creationId xmlns:a16="http://schemas.microsoft.com/office/drawing/2014/main" id="{00000000-0008-0000-0700-00004C020000}"/>
            </a:ext>
          </a:extLst>
        </xdr:cNvPr>
        <xdr:cNvSpPr/>
      </xdr:nvSpPr>
      <xdr:spPr>
        <a:xfrm>
          <a:off x="13652500" y="9935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110009</xdr:rowOff>
    </xdr:from>
    <xdr:ext cx="59901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403795" y="9711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162213</xdr:rowOff>
    </xdr:from>
    <xdr:to>
      <xdr:col>67</xdr:col>
      <xdr:colOff>101600</xdr:colOff>
      <xdr:row>58</xdr:row>
      <xdr:rowOff>92363</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763500" y="993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83490</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514795" y="10027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63718</xdr:rowOff>
    </xdr:from>
    <xdr:to>
      <xdr:col>85</xdr:col>
      <xdr:colOff>177800</xdr:colOff>
      <xdr:row>57</xdr:row>
      <xdr:rowOff>165318</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6268700" y="9836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86595</xdr:rowOff>
    </xdr:from>
    <xdr:ext cx="599010" cy="259045"/>
    <xdr:sp macro="" textlink="">
      <xdr:nvSpPr>
        <xdr:cNvPr id="598" name="教育費該当値テキスト">
          <a:extLst>
            <a:ext uri="{FF2B5EF4-FFF2-40B4-BE49-F238E27FC236}">
              <a16:creationId xmlns:a16="http://schemas.microsoft.com/office/drawing/2014/main" id="{00000000-0008-0000-0700-000056020000}"/>
            </a:ext>
          </a:extLst>
        </xdr:cNvPr>
        <xdr:cNvSpPr txBox="1"/>
      </xdr:nvSpPr>
      <xdr:spPr>
        <a:xfrm>
          <a:off x="16370300" y="96877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200,422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27153</xdr:rowOff>
    </xdr:from>
    <xdr:to>
      <xdr:col>81</xdr:col>
      <xdr:colOff>101600</xdr:colOff>
      <xdr:row>57</xdr:row>
      <xdr:rowOff>128753</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430500" y="9799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145280</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5181795" y="9575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137226</xdr:rowOff>
    </xdr:from>
    <xdr:to>
      <xdr:col>76</xdr:col>
      <xdr:colOff>165100</xdr:colOff>
      <xdr:row>58</xdr:row>
      <xdr:rowOff>67376</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41500" y="9909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83903</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292795" y="96851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12149</xdr:rowOff>
    </xdr:from>
    <xdr:to>
      <xdr:col>72</xdr:col>
      <xdr:colOff>38100</xdr:colOff>
      <xdr:row>58</xdr:row>
      <xdr:rowOff>113749</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52500" y="995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58</xdr:row>
      <xdr:rowOff>104876</xdr:rowOff>
    </xdr:from>
    <xdr:ext cx="599010" cy="259045"/>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03795" y="10048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142491</xdr:rowOff>
    </xdr:from>
    <xdr:to>
      <xdr:col>67</xdr:col>
      <xdr:colOff>101600</xdr:colOff>
      <xdr:row>58</xdr:row>
      <xdr:rowOff>72641</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763500" y="9915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89168</xdr:rowOff>
    </xdr:from>
    <xdr:ext cx="599010" cy="25904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514795" y="9690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69</xdr:row>
      <xdr:rowOff>92727</xdr:rowOff>
    </xdr:from>
    <xdr:ext cx="685572"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93716</xdr:rowOff>
    </xdr:from>
    <xdr:to>
      <xdr:col>85</xdr:col>
      <xdr:colOff>126364</xdr:colOff>
      <xdr:row>79</xdr:row>
      <xdr:rowOff>44450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6317595" y="12095216"/>
          <a:ext cx="1269" cy="1493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70808</xdr:rowOff>
    </xdr:from>
    <xdr:ext cx="249299" cy="25904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6370300" y="1361535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40393</xdr:rowOff>
    </xdr:from>
    <xdr:ext cx="690189" cy="259045"/>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6370300" y="1187044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1,176,208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93716</xdr:rowOff>
    </xdr:from>
    <xdr:to>
      <xdr:col>86</xdr:col>
      <xdr:colOff>25400</xdr:colOff>
      <xdr:row>70</xdr:row>
      <xdr:rowOff>93716</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6230600" y="120952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28113</xdr:rowOff>
    </xdr:from>
    <xdr:to>
      <xdr:col>85</xdr:col>
      <xdr:colOff>127000</xdr:colOff>
      <xdr:row>79</xdr:row>
      <xdr:rowOff>30423</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flipV="1">
          <a:off x="15481300" y="13572663"/>
          <a:ext cx="838200" cy="2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159707</xdr:rowOff>
    </xdr:from>
    <xdr:ext cx="534377" cy="259045"/>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6370300" y="133613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136830</xdr:rowOff>
    </xdr:from>
    <xdr:to>
      <xdr:col>85</xdr:col>
      <xdr:colOff>177800</xdr:colOff>
      <xdr:row>79</xdr:row>
      <xdr:rowOff>66980</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6268700" y="13509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16314</xdr:rowOff>
    </xdr:from>
    <xdr:to>
      <xdr:col>81</xdr:col>
      <xdr:colOff>50800</xdr:colOff>
      <xdr:row>79</xdr:row>
      <xdr:rowOff>30423</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4592300" y="13560864"/>
          <a:ext cx="889000" cy="14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132547</xdr:rowOff>
    </xdr:from>
    <xdr:to>
      <xdr:col>81</xdr:col>
      <xdr:colOff>101600</xdr:colOff>
      <xdr:row>79</xdr:row>
      <xdr:rowOff>62697</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5430500" y="13505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79224</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5214111" y="132808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16314</xdr:rowOff>
    </xdr:from>
    <xdr:to>
      <xdr:col>76</xdr:col>
      <xdr:colOff>114300</xdr:colOff>
      <xdr:row>79</xdr:row>
      <xdr:rowOff>39292</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flipV="1">
          <a:off x="13703300" y="13560864"/>
          <a:ext cx="889000" cy="22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131718</xdr:rowOff>
    </xdr:from>
    <xdr:to>
      <xdr:col>76</xdr:col>
      <xdr:colOff>165100</xdr:colOff>
      <xdr:row>79</xdr:row>
      <xdr:rowOff>61868</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4541500" y="13504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78395</xdr:rowOff>
    </xdr:from>
    <xdr:ext cx="534377"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4325111" y="13280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39292</xdr:rowOff>
    </xdr:from>
    <xdr:to>
      <xdr:col>71</xdr:col>
      <xdr:colOff>177800</xdr:colOff>
      <xdr:row>79</xdr:row>
      <xdr:rowOff>44306</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flipV="1">
          <a:off x="12814300" y="13583842"/>
          <a:ext cx="889000" cy="5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133102</xdr:rowOff>
    </xdr:from>
    <xdr:to>
      <xdr:col>72</xdr:col>
      <xdr:colOff>38100</xdr:colOff>
      <xdr:row>79</xdr:row>
      <xdr:rowOff>63252</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3652500" y="13506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79779</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436111" y="13281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135145</xdr:rowOff>
    </xdr:from>
    <xdr:to>
      <xdr:col>67</xdr:col>
      <xdr:colOff>101600</xdr:colOff>
      <xdr:row>79</xdr:row>
      <xdr:rowOff>65295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2763500" y="13508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81822</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2547111" y="13283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148763</xdr:rowOff>
    </xdr:from>
    <xdr:to>
      <xdr:col>85</xdr:col>
      <xdr:colOff>177800</xdr:colOff>
      <xdr:row>79</xdr:row>
      <xdr:rowOff>78913</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6268700" y="13521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115258</xdr:rowOff>
    </xdr:from>
    <xdr:ext cx="534377" cy="25904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6370300" y="13488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151073</xdr:rowOff>
    </xdr:from>
    <xdr:to>
      <xdr:col>81</xdr:col>
      <xdr:colOff>101600</xdr:colOff>
      <xdr:row>79</xdr:row>
      <xdr:rowOff>81223</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5430500" y="13524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72350</xdr:rowOff>
    </xdr:from>
    <xdr:ext cx="534377"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14111" y="13616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136964</xdr:rowOff>
    </xdr:from>
    <xdr:to>
      <xdr:col>76</xdr:col>
      <xdr:colOff>165100</xdr:colOff>
      <xdr:row>79</xdr:row>
      <xdr:rowOff>67114</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4541500" y="13510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58241</xdr:rowOff>
    </xdr:from>
    <xdr:ext cx="534377"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4325111" y="13602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159942</xdr:rowOff>
    </xdr:from>
    <xdr:to>
      <xdr:col>72</xdr:col>
      <xdr:colOff>38100</xdr:colOff>
      <xdr:row>79</xdr:row>
      <xdr:rowOff>90092</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3652500" y="13533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81219</xdr:rowOff>
    </xdr:from>
    <xdr:ext cx="469744"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3468428" y="13625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164956</xdr:rowOff>
    </xdr:from>
    <xdr:to>
      <xdr:col>67</xdr:col>
      <xdr:colOff>101600</xdr:colOff>
      <xdr:row>79</xdr:row>
      <xdr:rowOff>95106</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2763500" y="13538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86233</xdr:rowOff>
    </xdr:from>
    <xdr:ext cx="378565" cy="259045"/>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625017" y="136307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6" name="公債費グラフ枠">
          <a:extLst>
            <a:ext uri="{FF2B5EF4-FFF2-40B4-BE49-F238E27FC236}">
              <a16:creationId xmlns:a16="http://schemas.microsoft.com/office/drawing/2014/main" id="{00000000-0008-0000-0700-0000AE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42401</xdr:rowOff>
    </xdr:from>
    <xdr:to>
      <xdr:col>85</xdr:col>
      <xdr:colOff>126364</xdr:colOff>
      <xdr:row>98</xdr:row>
      <xdr:rowOff>160134</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6317595" y="15644351"/>
          <a:ext cx="1269" cy="13178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163961</xdr:rowOff>
    </xdr:from>
    <xdr:ext cx="534377" cy="259045"/>
    <xdr:sp macro="" textlink="">
      <xdr:nvSpPr>
        <xdr:cNvPr id="688" name="公債費最小値テキスト">
          <a:extLst>
            <a:ext uri="{FF2B5EF4-FFF2-40B4-BE49-F238E27FC236}">
              <a16:creationId xmlns:a16="http://schemas.microsoft.com/office/drawing/2014/main" id="{00000000-0008-0000-0700-0000B0020000}"/>
            </a:ext>
          </a:extLst>
        </xdr:cNvPr>
        <xdr:cNvSpPr txBox="1"/>
      </xdr:nvSpPr>
      <xdr:spPr>
        <a:xfrm>
          <a:off x="16370300" y="1696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160134</xdr:rowOff>
    </xdr:from>
    <xdr:to>
      <xdr:col>86</xdr:col>
      <xdr:colOff>25400</xdr:colOff>
      <xdr:row>98</xdr:row>
      <xdr:rowOff>160134</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6230600" y="16962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160528</xdr:rowOff>
    </xdr:from>
    <xdr:ext cx="599010" cy="259045"/>
    <xdr:sp macro="" textlink="">
      <xdr:nvSpPr>
        <xdr:cNvPr id="690" name="公債費最大値テキスト">
          <a:extLst>
            <a:ext uri="{FF2B5EF4-FFF2-40B4-BE49-F238E27FC236}">
              <a16:creationId xmlns:a16="http://schemas.microsoft.com/office/drawing/2014/main" id="{00000000-0008-0000-0700-0000B2020000}"/>
            </a:ext>
          </a:extLst>
        </xdr:cNvPr>
        <xdr:cNvSpPr txBox="1"/>
      </xdr:nvSpPr>
      <xdr:spPr>
        <a:xfrm>
          <a:off x="16370300" y="15419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721,076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42401</xdr:rowOff>
    </xdr:from>
    <xdr:to>
      <xdr:col>86</xdr:col>
      <xdr:colOff>25400</xdr:colOff>
      <xdr:row>91</xdr:row>
      <xdr:rowOff>42401</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6230600" y="15644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84626</xdr:rowOff>
    </xdr:from>
    <xdr:to>
      <xdr:col>85</xdr:col>
      <xdr:colOff>127000</xdr:colOff>
      <xdr:row>96</xdr:row>
      <xdr:rowOff>21685</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a:off x="15481300" y="16372376"/>
          <a:ext cx="838200" cy="108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145873</xdr:rowOff>
    </xdr:from>
    <xdr:ext cx="599010" cy="259045"/>
    <xdr:sp macro="" textlink="">
      <xdr:nvSpPr>
        <xdr:cNvPr id="693" name="公債費平均値テキスト">
          <a:extLst>
            <a:ext uri="{FF2B5EF4-FFF2-40B4-BE49-F238E27FC236}">
              <a16:creationId xmlns:a16="http://schemas.microsoft.com/office/drawing/2014/main" id="{00000000-0008-0000-0700-0000B5020000}"/>
            </a:ext>
          </a:extLst>
        </xdr:cNvPr>
        <xdr:cNvSpPr txBox="1"/>
      </xdr:nvSpPr>
      <xdr:spPr>
        <a:xfrm>
          <a:off x="16370300" y="166050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178,769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167446</xdr:rowOff>
    </xdr:from>
    <xdr:to>
      <xdr:col>85</xdr:col>
      <xdr:colOff>177800</xdr:colOff>
      <xdr:row>97</xdr:row>
      <xdr:rowOff>97596</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6268700" y="166266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84626</xdr:rowOff>
    </xdr:from>
    <xdr:to>
      <xdr:col>81</xdr:col>
      <xdr:colOff>50800</xdr:colOff>
      <xdr:row>96</xdr:row>
      <xdr:rowOff>68545</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flipV="1">
          <a:off x="14592300" y="16372376"/>
          <a:ext cx="889000" cy="155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7579</xdr:rowOff>
    </xdr:from>
    <xdr:to>
      <xdr:col>81</xdr:col>
      <xdr:colOff>101600</xdr:colOff>
      <xdr:row>97</xdr:row>
      <xdr:rowOff>109179</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5430500" y="16638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97</xdr:row>
      <xdr:rowOff>100306</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5181795" y="16730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50279</xdr:rowOff>
    </xdr:from>
    <xdr:to>
      <xdr:col>76</xdr:col>
      <xdr:colOff>114300</xdr:colOff>
      <xdr:row>96</xdr:row>
      <xdr:rowOff>68545</xdr:rowOff>
    </xdr:to>
    <xdr:cxnSp macro="">
      <xdr:nvCxnSpPr>
        <xdr:cNvPr id="698" name="直線コネクタ 697">
          <a:extLst>
            <a:ext uri="{FF2B5EF4-FFF2-40B4-BE49-F238E27FC236}">
              <a16:creationId xmlns:a16="http://schemas.microsoft.com/office/drawing/2014/main" id="{00000000-0008-0000-0700-0000BA020000}"/>
            </a:ext>
          </a:extLst>
        </xdr:cNvPr>
        <xdr:cNvCxnSpPr/>
      </xdr:nvCxnSpPr>
      <xdr:spPr>
        <a:xfrm>
          <a:off x="13703300" y="16509479"/>
          <a:ext cx="889000" cy="18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10579</xdr:rowOff>
    </xdr:from>
    <xdr:to>
      <xdr:col>76</xdr:col>
      <xdr:colOff>165100</xdr:colOff>
      <xdr:row>97</xdr:row>
      <xdr:rowOff>112179</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4541500" y="16641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97</xdr:row>
      <xdr:rowOff>103306</xdr:rowOff>
    </xdr:from>
    <xdr:ext cx="59901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4292795" y="16733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50279</xdr:rowOff>
    </xdr:from>
    <xdr:to>
      <xdr:col>71</xdr:col>
      <xdr:colOff>177800</xdr:colOff>
      <xdr:row>96</xdr:row>
      <xdr:rowOff>115047</xdr:rowOff>
    </xdr:to>
    <xdr:cxnSp macro="">
      <xdr:nvCxnSpPr>
        <xdr:cNvPr id="701" name="直線コネクタ 700">
          <a:extLst>
            <a:ext uri="{FF2B5EF4-FFF2-40B4-BE49-F238E27FC236}">
              <a16:creationId xmlns:a16="http://schemas.microsoft.com/office/drawing/2014/main" id="{00000000-0008-0000-0700-0000BD020000}"/>
            </a:ext>
          </a:extLst>
        </xdr:cNvPr>
        <xdr:cNvCxnSpPr/>
      </xdr:nvCxnSpPr>
      <xdr:spPr>
        <a:xfrm flipV="1">
          <a:off x="12814300" y="16509479"/>
          <a:ext cx="889000" cy="64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36629</xdr:rowOff>
    </xdr:from>
    <xdr:to>
      <xdr:col>72</xdr:col>
      <xdr:colOff>38100</xdr:colOff>
      <xdr:row>97</xdr:row>
      <xdr:rowOff>138229</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3652500" y="16667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129356</xdr:rowOff>
    </xdr:from>
    <xdr:ext cx="59901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403795" y="16760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50507</xdr:rowOff>
    </xdr:from>
    <xdr:to>
      <xdr:col>67</xdr:col>
      <xdr:colOff>101600</xdr:colOff>
      <xdr:row>97</xdr:row>
      <xdr:rowOff>152107</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2763500" y="1668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97</xdr:row>
      <xdr:rowOff>143234</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514795" y="16773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142335</xdr:rowOff>
    </xdr:from>
    <xdr:to>
      <xdr:col>85</xdr:col>
      <xdr:colOff>177800</xdr:colOff>
      <xdr:row>96</xdr:row>
      <xdr:rowOff>72485</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6268700" y="16430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165212</xdr:rowOff>
    </xdr:from>
    <xdr:ext cx="599010" cy="259045"/>
    <xdr:sp macro="" textlink="">
      <xdr:nvSpPr>
        <xdr:cNvPr id="712" name="公債費該当値テキスト">
          <a:extLst>
            <a:ext uri="{FF2B5EF4-FFF2-40B4-BE49-F238E27FC236}">
              <a16:creationId xmlns:a16="http://schemas.microsoft.com/office/drawing/2014/main" id="{00000000-0008-0000-0700-0000C8020000}"/>
            </a:ext>
          </a:extLst>
        </xdr:cNvPr>
        <xdr:cNvSpPr txBox="1"/>
      </xdr:nvSpPr>
      <xdr:spPr>
        <a:xfrm>
          <a:off x="16370300" y="16281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281,950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33826</xdr:rowOff>
    </xdr:from>
    <xdr:to>
      <xdr:col>81</xdr:col>
      <xdr:colOff>101600</xdr:colOff>
      <xdr:row>95</xdr:row>
      <xdr:rowOff>135426</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5430500" y="1632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93</xdr:row>
      <xdr:rowOff>151953</xdr:rowOff>
    </xdr:from>
    <xdr:ext cx="59901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5181795" y="16096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17745</xdr:rowOff>
    </xdr:from>
    <xdr:to>
      <xdr:col>76</xdr:col>
      <xdr:colOff>165100</xdr:colOff>
      <xdr:row>96</xdr:row>
      <xdr:rowOff>119345</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4541500" y="1647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94</xdr:row>
      <xdr:rowOff>135872</xdr:rowOff>
    </xdr:from>
    <xdr:ext cx="599010"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292795" y="16252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95</xdr:row>
      <xdr:rowOff>170929</xdr:rowOff>
    </xdr:from>
    <xdr:to>
      <xdr:col>72</xdr:col>
      <xdr:colOff>38100</xdr:colOff>
      <xdr:row>96</xdr:row>
      <xdr:rowOff>101079</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3652500" y="16458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94</xdr:row>
      <xdr:rowOff>117606</xdr:rowOff>
    </xdr:from>
    <xdr:ext cx="599010"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3403795" y="16233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64247</xdr:rowOff>
    </xdr:from>
    <xdr:to>
      <xdr:col>67</xdr:col>
      <xdr:colOff>101600</xdr:colOff>
      <xdr:row>96</xdr:row>
      <xdr:rowOff>165847</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2763500" y="16523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10924</xdr:rowOff>
    </xdr:from>
    <xdr:ext cx="599010" cy="259045"/>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514795" y="16298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5" name="諸支出金グラフ枠">
          <a:extLst>
            <a:ext uri="{FF2B5EF4-FFF2-40B4-BE49-F238E27FC236}">
              <a16:creationId xmlns:a16="http://schemas.microsoft.com/office/drawing/2014/main" id="{00000000-0008-0000-0700-0000E9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59755</xdr:rowOff>
    </xdr:from>
    <xdr:to>
      <xdr:col>116</xdr:col>
      <xdr:colOff>62864</xdr:colOff>
      <xdr:row>39</xdr:row>
      <xdr:rowOff>98878</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2159595" y="5203255"/>
          <a:ext cx="1269" cy="15821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110071</xdr:rowOff>
    </xdr:from>
    <xdr:ext cx="249299" cy="259045"/>
    <xdr:sp macro="" textlink="">
      <xdr:nvSpPr>
        <xdr:cNvPr id="747" name="諸支出金最小値テキスト">
          <a:extLst>
            <a:ext uri="{FF2B5EF4-FFF2-40B4-BE49-F238E27FC236}">
              <a16:creationId xmlns:a16="http://schemas.microsoft.com/office/drawing/2014/main" id="{00000000-0008-0000-0700-0000EB020000}"/>
            </a:ext>
          </a:extLst>
        </xdr:cNvPr>
        <xdr:cNvSpPr txBox="1"/>
      </xdr:nvSpPr>
      <xdr:spPr>
        <a:xfrm>
          <a:off x="22212300" y="6796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6432</xdr:rowOff>
    </xdr:from>
    <xdr:ext cx="534377" cy="259045"/>
    <xdr:sp macro="" textlink="">
      <xdr:nvSpPr>
        <xdr:cNvPr id="749" name="諸支出金最大値テキスト">
          <a:extLst>
            <a:ext uri="{FF2B5EF4-FFF2-40B4-BE49-F238E27FC236}">
              <a16:creationId xmlns:a16="http://schemas.microsoft.com/office/drawing/2014/main" id="{00000000-0008-0000-0700-0000ED020000}"/>
            </a:ext>
          </a:extLst>
        </xdr:cNvPr>
        <xdr:cNvSpPr txBox="1"/>
      </xdr:nvSpPr>
      <xdr:spPr>
        <a:xfrm>
          <a:off x="22212300" y="49784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48,448</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59755</xdr:rowOff>
    </xdr:from>
    <xdr:to>
      <xdr:col>116</xdr:col>
      <xdr:colOff>152400</xdr:colOff>
      <xdr:row>30</xdr:row>
      <xdr:rowOff>59755</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2072600" y="5203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27522</xdr:rowOff>
    </xdr:from>
    <xdr:ext cx="469744" cy="259045"/>
    <xdr:sp macro="" textlink="">
      <xdr:nvSpPr>
        <xdr:cNvPr id="752" name="諸支出金平均値テキスト">
          <a:extLst>
            <a:ext uri="{FF2B5EF4-FFF2-40B4-BE49-F238E27FC236}">
              <a16:creationId xmlns:a16="http://schemas.microsoft.com/office/drawing/2014/main" id="{00000000-0008-0000-0700-0000F0020000}"/>
            </a:ext>
          </a:extLst>
        </xdr:cNvPr>
        <xdr:cNvSpPr txBox="1"/>
      </xdr:nvSpPr>
      <xdr:spPr>
        <a:xfrm>
          <a:off x="22212300" y="65426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4645</xdr:rowOff>
    </xdr:from>
    <xdr:to>
      <xdr:col>116</xdr:col>
      <xdr:colOff>114300</xdr:colOff>
      <xdr:row>39</xdr:row>
      <xdr:rowOff>106245</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2110700" y="6691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4" name="直線コネクタ 753">
          <a:extLst>
            <a:ext uri="{FF2B5EF4-FFF2-40B4-BE49-F238E27FC236}">
              <a16:creationId xmlns:a16="http://schemas.microsoft.com/office/drawing/2014/main" id="{00000000-0008-0000-0700-0000F2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11372</xdr:rowOff>
    </xdr:from>
    <xdr:to>
      <xdr:col>112</xdr:col>
      <xdr:colOff>38100</xdr:colOff>
      <xdr:row>39</xdr:row>
      <xdr:rowOff>112972</xdr:rowOff>
    </xdr:to>
    <xdr:sp macro="" textlink="">
      <xdr:nvSpPr>
        <xdr:cNvPr id="755" name="フローチャート: 判断 754">
          <a:extLst>
            <a:ext uri="{FF2B5EF4-FFF2-40B4-BE49-F238E27FC236}">
              <a16:creationId xmlns:a16="http://schemas.microsoft.com/office/drawing/2014/main" id="{00000000-0008-0000-0700-0000F3020000}"/>
            </a:ext>
          </a:extLst>
        </xdr:cNvPr>
        <xdr:cNvSpPr/>
      </xdr:nvSpPr>
      <xdr:spPr>
        <a:xfrm>
          <a:off x="21272500" y="6697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129499</xdr:rowOff>
    </xdr:from>
    <xdr:ext cx="469744"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088428" y="647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57" name="直線コネクタ 756">
          <a:extLst>
            <a:ext uri="{FF2B5EF4-FFF2-40B4-BE49-F238E27FC236}">
              <a16:creationId xmlns:a16="http://schemas.microsoft.com/office/drawing/2014/main" id="{00000000-0008-0000-0700-0000F5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18752</xdr:rowOff>
    </xdr:from>
    <xdr:to>
      <xdr:col>107</xdr:col>
      <xdr:colOff>101600</xdr:colOff>
      <xdr:row>39</xdr:row>
      <xdr:rowOff>120352</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0383500" y="6705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136879</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20245017" y="64805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0" name="直線コネクタ 759">
          <a:extLst>
            <a:ext uri="{FF2B5EF4-FFF2-40B4-BE49-F238E27FC236}">
              <a16:creationId xmlns:a16="http://schemas.microsoft.com/office/drawing/2014/main" id="{00000000-0008-0000-0700-0000F8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25349</xdr:rowOff>
    </xdr:from>
    <xdr:to>
      <xdr:col>102</xdr:col>
      <xdr:colOff>165100</xdr:colOff>
      <xdr:row>39</xdr:row>
      <xdr:rowOff>126949</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9494500" y="6711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143476</xdr:rowOff>
    </xdr:from>
    <xdr:ext cx="378565"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356017" y="648712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31391</xdr:rowOff>
    </xdr:from>
    <xdr:to>
      <xdr:col>98</xdr:col>
      <xdr:colOff>38100</xdr:colOff>
      <xdr:row>39</xdr:row>
      <xdr:rowOff>132991</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18605500" y="6717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149518</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7017" y="64931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154521</xdr:rowOff>
    </xdr:from>
    <xdr:ext cx="249299" cy="259045"/>
    <xdr:sp macro="" textlink="">
      <xdr:nvSpPr>
        <xdr:cNvPr id="771" name="諸支出金該当値テキスト">
          <a:extLst>
            <a:ext uri="{FF2B5EF4-FFF2-40B4-BE49-F238E27FC236}">
              <a16:creationId xmlns:a16="http://schemas.microsoft.com/office/drawing/2014/main" id="{00000000-0008-0000-0700-000003030000}"/>
            </a:ext>
          </a:extLst>
        </xdr:cNvPr>
        <xdr:cNvSpPr txBox="1"/>
      </xdr:nvSpPr>
      <xdr:spPr>
        <a:xfrm>
          <a:off x="22212300" y="666962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78" name="楕円 777">
          <a:extLst>
            <a:ext uri="{FF2B5EF4-FFF2-40B4-BE49-F238E27FC236}">
              <a16:creationId xmlns:a16="http://schemas.microsoft.com/office/drawing/2014/main" id="{00000000-0008-0000-0700-00000A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北海道平均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4" name="前年度繰上充用金グラフ枠">
          <a:extLst>
            <a:ext uri="{FF2B5EF4-FFF2-40B4-BE49-F238E27FC236}">
              <a16:creationId xmlns:a16="http://schemas.microsoft.com/office/drawing/2014/main" id="{00000000-0008-0000-0700-00001A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6" name="前年度繰上充用金最小値テキスト">
          <a:extLst>
            <a:ext uri="{FF2B5EF4-FFF2-40B4-BE49-F238E27FC236}">
              <a16:creationId xmlns:a16="http://schemas.microsoft.com/office/drawing/2014/main" id="{00000000-0008-0000-0700-00001C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8" name="前年度繰上充用金最大値テキスト">
          <a:extLst>
            <a:ext uri="{FF2B5EF4-FFF2-40B4-BE49-F238E27FC236}">
              <a16:creationId xmlns:a16="http://schemas.microsoft.com/office/drawing/2014/main" id="{00000000-0008-0000-0700-00001E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1" name="前年度繰上充用金平均値テキスト">
          <a:extLst>
            <a:ext uri="{FF2B5EF4-FFF2-40B4-BE49-F238E27FC236}">
              <a16:creationId xmlns:a16="http://schemas.microsoft.com/office/drawing/2014/main" id="{00000000-0008-0000-0700-000021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4" name="フローチャート: 判断 803">
          <a:extLst>
            <a:ext uri="{FF2B5EF4-FFF2-40B4-BE49-F238E27FC236}">
              <a16:creationId xmlns:a16="http://schemas.microsoft.com/office/drawing/2014/main" id="{00000000-0008-0000-0700-000024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6" name="直線コネクタ 805">
          <a:extLst>
            <a:ext uri="{FF2B5EF4-FFF2-40B4-BE49-F238E27FC236}">
              <a16:creationId xmlns:a16="http://schemas.microsoft.com/office/drawing/2014/main" id="{00000000-0008-0000-0700-000026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9" name="直線コネクタ 808">
          <a:extLst>
            <a:ext uri="{FF2B5EF4-FFF2-40B4-BE49-F238E27FC236}">
              <a16:creationId xmlns:a16="http://schemas.microsoft.com/office/drawing/2014/main" id="{00000000-0008-0000-0700-000029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フローチャート: 判断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0" name="前年度繰上充用金該当値テキスト">
          <a:extLst>
            <a:ext uri="{FF2B5EF4-FFF2-40B4-BE49-F238E27FC236}">
              <a16:creationId xmlns:a16="http://schemas.microsoft.com/office/drawing/2014/main" id="{00000000-0008-0000-0700-000034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7" name="楕円 826">
          <a:extLst>
            <a:ext uri="{FF2B5EF4-FFF2-40B4-BE49-F238E27FC236}">
              <a16:creationId xmlns:a16="http://schemas.microsoft.com/office/drawing/2014/main" id="{00000000-0008-0000-0700-00003B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9" name="正方形/長方形 828">
          <a:extLst>
            <a:ext uri="{FF2B5EF4-FFF2-40B4-BE49-F238E27FC236}">
              <a16:creationId xmlns:a16="http://schemas.microsoft.com/office/drawing/2014/main" id="{00000000-0008-0000-0700-00003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0" name="正方形/長方形 829">
          <a:extLst>
            <a:ext uri="{FF2B5EF4-FFF2-40B4-BE49-F238E27FC236}">
              <a16:creationId xmlns:a16="http://schemas.microsoft.com/office/drawing/2014/main" id="{00000000-0008-0000-0700-00003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衛生費が類似団体平均に比べ高いのは、一部事務組合に対する負担金を</a:t>
          </a:r>
          <a:r>
            <a:rPr kumimoji="1" lang="en-US" altLang="ja-JP" sz="1300">
              <a:latin typeface="ＭＳ Ｐゴシック" panose="020B0600070205080204" pitchFamily="50" charset="-128"/>
              <a:ea typeface="ＭＳ Ｐゴシック" panose="020B0600070205080204" pitchFamily="50" charset="-128"/>
            </a:rPr>
            <a:t>80,000</a:t>
          </a:r>
          <a:r>
            <a:rPr kumimoji="1" lang="ja-JP" altLang="en-US" sz="1300">
              <a:latin typeface="ＭＳ Ｐゴシック" panose="020B0600070205080204" pitchFamily="50" charset="-128"/>
              <a:ea typeface="ＭＳ Ｐゴシック" panose="020B0600070205080204" pitchFamily="50" charset="-128"/>
            </a:rPr>
            <a:t>千円程度支出していることが要因である。</a:t>
          </a:r>
        </a:p>
        <a:p>
          <a:r>
            <a:rPr kumimoji="1" lang="ja-JP" altLang="en-US" sz="1300">
              <a:latin typeface="ＭＳ Ｐゴシック" panose="020B0600070205080204" pitchFamily="50" charset="-128"/>
              <a:ea typeface="ＭＳ Ｐゴシック" panose="020B0600070205080204" pitchFamily="50" charset="-128"/>
            </a:rPr>
            <a:t>　土木費が類似団体平均に比べ高いのは、橋梁長寿命化事業費として</a:t>
          </a:r>
          <a:r>
            <a:rPr kumimoji="1" lang="en-US" altLang="ja-JP" sz="1300">
              <a:latin typeface="ＭＳ Ｐゴシック" panose="020B0600070205080204" pitchFamily="50" charset="-128"/>
              <a:ea typeface="ＭＳ Ｐゴシック" panose="020B0600070205080204" pitchFamily="50" charset="-128"/>
            </a:rPr>
            <a:t>110,000</a:t>
          </a:r>
          <a:r>
            <a:rPr kumimoji="1" lang="ja-JP" altLang="en-US" sz="1300">
              <a:latin typeface="ＭＳ Ｐゴシック" panose="020B0600070205080204" pitchFamily="50" charset="-128"/>
              <a:ea typeface="ＭＳ Ｐゴシック" panose="020B0600070205080204" pitchFamily="50" charset="-128"/>
            </a:rPr>
            <a:t>千円程度支出していることが要因である。</a:t>
          </a:r>
        </a:p>
        <a:p>
          <a:r>
            <a:rPr kumimoji="1" lang="ja-JP" altLang="en-US" sz="1300">
              <a:latin typeface="ＭＳ Ｐゴシック" panose="020B0600070205080204" pitchFamily="50" charset="-128"/>
              <a:ea typeface="ＭＳ Ｐゴシック" panose="020B0600070205080204" pitchFamily="50" charset="-128"/>
            </a:rPr>
            <a:t>　公債費が類似団体平均に比べ高いのは、近年大型の整備事業が集中し、地方債現在高が増加した影響で地方債の元利償還金が膨らんでいることが要因である。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北海道遠別町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財政調整基金は、事務事業の見直し及びコスト削減により基金残高も増加し、安定的な財政運営ができている。</a:t>
          </a:r>
        </a:p>
        <a:p>
          <a:r>
            <a:rPr kumimoji="1" lang="ja-JP" altLang="en-US" sz="1300">
              <a:latin typeface="ＭＳ ゴシック" pitchFamily="49" charset="-128"/>
              <a:ea typeface="ＭＳ ゴシック" pitchFamily="49" charset="-128"/>
            </a:rPr>
            <a:t>　標準財政規模比としては減少傾向であった財政調整基金が、町有林立木売払代金や決算剰余金等を積み立てたことにより令和</a:t>
          </a:r>
          <a:r>
            <a:rPr kumimoji="1" lang="en-US" altLang="ja-JP" sz="1300">
              <a:latin typeface="ＭＳ ゴシック" pitchFamily="49" charset="-128"/>
              <a:ea typeface="ＭＳ ゴシック" pitchFamily="49" charset="-128"/>
            </a:rPr>
            <a:t>5</a:t>
          </a:r>
          <a:r>
            <a:rPr kumimoji="1" lang="ja-JP" altLang="en-US" sz="1300">
              <a:latin typeface="ＭＳ ゴシック" pitchFamily="49" charset="-128"/>
              <a:ea typeface="ＭＳ ゴシック" pitchFamily="49" charset="-128"/>
            </a:rPr>
            <a:t>年度から増加傾向となっているが、今後予定している大型事業の執行動向によっては取り崩していくことも考えられ、減少する見込みではあるが、これからも経常経費の削減を図りつつ、自主財源の確保に努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北海道遠別町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各会計とも一般会計からの繰入等により実質赤字額は発生しておらず、健全な財政運営を維持しているものと思われる。</a:t>
          </a:r>
        </a:p>
        <a:p>
          <a:r>
            <a:rPr kumimoji="1" lang="ja-JP" altLang="en-US" sz="1400">
              <a:latin typeface="ＭＳ ゴシック" pitchFamily="49" charset="-128"/>
              <a:ea typeface="ＭＳ ゴシック" pitchFamily="49" charset="-128"/>
            </a:rPr>
            <a:t>　今後は、基準外繰入を縮小できるよう適切な費用と負担のバランスをとり、効率的かつ健全な財政運営に努めていく。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a:extLst>
            <a:ext uri="{FF2B5EF4-FFF2-40B4-BE49-F238E27FC236}">
              <a16:creationId xmlns:a16="http://schemas.microsoft.com/office/drawing/2014/main" id="{00000000-0008-0000-0900-000013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a:extLst>
            <a:ext uri="{FF2B5EF4-FFF2-40B4-BE49-F238E27FC236}">
              <a16:creationId xmlns:a16="http://schemas.microsoft.com/office/drawing/2014/main" id="{00000000-0008-0000-0900-000014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0" zoomScaleNormal="80" workbookViewId="0"/>
  </sheetViews>
  <sheetFormatPr defaultColWidth="0" defaultRowHeight="11.25" zeroHeight="1" x14ac:dyDescent="0.15"/>
  <cols>
    <col min="1" max="11" width="2.125" style="168" customWidth="1"/>
    <col min="12" max="12" width="2.25" style="168" customWidth="1"/>
    <col min="13" max="17" width="2.375" style="168" customWidth="1"/>
    <col min="18" max="119" width="2.125" style="168" customWidth="1"/>
    <col min="120" max="16384" width="0" style="168" hidden="1"/>
  </cols>
  <sheetData>
    <row r="1" spans="1:119" ht="33" customHeight="1" x14ac:dyDescent="0.15">
      <c r="B1" s="379" t="s">
        <v>76</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69"/>
      <c r="DK1" s="169"/>
      <c r="DL1" s="169"/>
      <c r="DM1" s="169"/>
      <c r="DN1" s="169"/>
      <c r="DO1" s="169"/>
    </row>
    <row r="2" spans="1:119" ht="24.75" thickBot="1" x14ac:dyDescent="0.2">
      <c r="B2" s="170" t="s">
        <v>77</v>
      </c>
      <c r="C2" s="170"/>
      <c r="D2" s="171"/>
    </row>
    <row r="3" spans="1:119" ht="18.75" customHeight="1" thickBot="1" x14ac:dyDescent="0.2">
      <c r="A3" s="169"/>
      <c r="B3" s="380" t="s">
        <v>78</v>
      </c>
      <c r="C3" s="381"/>
      <c r="D3" s="381"/>
      <c r="E3" s="382"/>
      <c r="F3" s="382"/>
      <c r="G3" s="382"/>
      <c r="H3" s="382"/>
      <c r="I3" s="382"/>
      <c r="J3" s="382"/>
      <c r="K3" s="382"/>
      <c r="L3" s="382" t="s">
        <v>79</v>
      </c>
      <c r="M3" s="382"/>
      <c r="N3" s="382"/>
      <c r="O3" s="382"/>
      <c r="P3" s="382"/>
      <c r="Q3" s="382"/>
      <c r="R3" s="389"/>
      <c r="S3" s="389"/>
      <c r="T3" s="389"/>
      <c r="U3" s="389"/>
      <c r="V3" s="390"/>
      <c r="W3" s="364" t="s">
        <v>80</v>
      </c>
      <c r="X3" s="365"/>
      <c r="Y3" s="365"/>
      <c r="Z3" s="365"/>
      <c r="AA3" s="365"/>
      <c r="AB3" s="381"/>
      <c r="AC3" s="389" t="s">
        <v>81</v>
      </c>
      <c r="AD3" s="365"/>
      <c r="AE3" s="365"/>
      <c r="AF3" s="365"/>
      <c r="AG3" s="365"/>
      <c r="AH3" s="365"/>
      <c r="AI3" s="365"/>
      <c r="AJ3" s="365"/>
      <c r="AK3" s="365"/>
      <c r="AL3" s="366"/>
      <c r="AM3" s="364" t="s">
        <v>82</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83</v>
      </c>
      <c r="BO3" s="365"/>
      <c r="BP3" s="365"/>
      <c r="BQ3" s="365"/>
      <c r="BR3" s="365"/>
      <c r="BS3" s="365"/>
      <c r="BT3" s="365"/>
      <c r="BU3" s="366"/>
      <c r="BV3" s="364" t="s">
        <v>84</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85</v>
      </c>
      <c r="CU3" s="365"/>
      <c r="CV3" s="365"/>
      <c r="CW3" s="365"/>
      <c r="CX3" s="365"/>
      <c r="CY3" s="365"/>
      <c r="CZ3" s="365"/>
      <c r="DA3" s="366"/>
      <c r="DB3" s="364" t="s">
        <v>86</v>
      </c>
      <c r="DC3" s="365"/>
      <c r="DD3" s="365"/>
      <c r="DE3" s="365"/>
      <c r="DF3" s="365"/>
      <c r="DG3" s="365"/>
      <c r="DH3" s="365"/>
      <c r="DI3" s="366"/>
    </row>
    <row r="4" spans="1:119" ht="18.75" customHeight="1" x14ac:dyDescent="0.15">
      <c r="A4" s="169"/>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87</v>
      </c>
      <c r="AZ4" s="368"/>
      <c r="BA4" s="368"/>
      <c r="BB4" s="368"/>
      <c r="BC4" s="368"/>
      <c r="BD4" s="368"/>
      <c r="BE4" s="368"/>
      <c r="BF4" s="368"/>
      <c r="BG4" s="368"/>
      <c r="BH4" s="368"/>
      <c r="BI4" s="368"/>
      <c r="BJ4" s="368"/>
      <c r="BK4" s="368"/>
      <c r="BL4" s="368"/>
      <c r="BM4" s="369"/>
      <c r="BN4" s="370">
        <v>4517290</v>
      </c>
      <c r="BO4" s="371"/>
      <c r="BP4" s="371"/>
      <c r="BQ4" s="371"/>
      <c r="BR4" s="371"/>
      <c r="BS4" s="371"/>
      <c r="BT4" s="371"/>
      <c r="BU4" s="372"/>
      <c r="BV4" s="370">
        <v>6276581</v>
      </c>
      <c r="BW4" s="371"/>
      <c r="BX4" s="371"/>
      <c r="BY4" s="371"/>
      <c r="BZ4" s="371"/>
      <c r="CA4" s="371"/>
      <c r="CB4" s="371"/>
      <c r="CC4" s="372"/>
      <c r="CD4" s="373" t="s">
        <v>88</v>
      </c>
      <c r="CE4" s="374"/>
      <c r="CF4" s="374"/>
      <c r="CG4" s="374"/>
      <c r="CH4" s="374"/>
      <c r="CI4" s="374"/>
      <c r="CJ4" s="374"/>
      <c r="CK4" s="374"/>
      <c r="CL4" s="374"/>
      <c r="CM4" s="374"/>
      <c r="CN4" s="374"/>
      <c r="CO4" s="374"/>
      <c r="CP4" s="374"/>
      <c r="CQ4" s="374"/>
      <c r="CR4" s="374"/>
      <c r="CS4" s="375"/>
      <c r="CT4" s="376">
        <v>4.5</v>
      </c>
      <c r="CU4" s="377"/>
      <c r="CV4" s="377"/>
      <c r="CW4" s="377"/>
      <c r="CX4" s="377"/>
      <c r="CY4" s="377"/>
      <c r="CZ4" s="377"/>
      <c r="DA4" s="378"/>
      <c r="DB4" s="376">
        <v>5</v>
      </c>
      <c r="DC4" s="377"/>
      <c r="DD4" s="377"/>
      <c r="DE4" s="377"/>
      <c r="DF4" s="377"/>
      <c r="DG4" s="377"/>
      <c r="DH4" s="377"/>
      <c r="DI4" s="378"/>
    </row>
    <row r="5" spans="1:119" ht="18.75" customHeight="1" x14ac:dyDescent="0.15">
      <c r="A5" s="169"/>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0" t="s">
        <v>89</v>
      </c>
      <c r="AN5" s="431"/>
      <c r="AO5" s="431"/>
      <c r="AP5" s="431"/>
      <c r="AQ5" s="431"/>
      <c r="AR5" s="431"/>
      <c r="AS5" s="431"/>
      <c r="AT5" s="432"/>
      <c r="AU5" s="433" t="s">
        <v>90</v>
      </c>
      <c r="AV5" s="434"/>
      <c r="AW5" s="434"/>
      <c r="AX5" s="434"/>
      <c r="AY5" s="435" t="s">
        <v>91</v>
      </c>
      <c r="AZ5" s="436"/>
      <c r="BA5" s="436"/>
      <c r="BB5" s="436"/>
      <c r="BC5" s="436"/>
      <c r="BD5" s="436"/>
      <c r="BE5" s="436"/>
      <c r="BF5" s="436"/>
      <c r="BG5" s="436"/>
      <c r="BH5" s="436"/>
      <c r="BI5" s="436"/>
      <c r="BJ5" s="436"/>
      <c r="BK5" s="436"/>
      <c r="BL5" s="436"/>
      <c r="BM5" s="437"/>
      <c r="BN5" s="438">
        <v>4385612</v>
      </c>
      <c r="BO5" s="439"/>
      <c r="BP5" s="439"/>
      <c r="BQ5" s="439"/>
      <c r="BR5" s="439"/>
      <c r="BS5" s="439"/>
      <c r="BT5" s="439"/>
      <c r="BU5" s="440"/>
      <c r="BV5" s="438">
        <v>6130086</v>
      </c>
      <c r="BW5" s="439"/>
      <c r="BX5" s="439"/>
      <c r="BY5" s="439"/>
      <c r="BZ5" s="439"/>
      <c r="CA5" s="439"/>
      <c r="CB5" s="439"/>
      <c r="CC5" s="440"/>
      <c r="CD5" s="441" t="s">
        <v>92</v>
      </c>
      <c r="CE5" s="442"/>
      <c r="CF5" s="442"/>
      <c r="CG5" s="442"/>
      <c r="CH5" s="442"/>
      <c r="CI5" s="442"/>
      <c r="CJ5" s="442"/>
      <c r="CK5" s="442"/>
      <c r="CL5" s="442"/>
      <c r="CM5" s="442"/>
      <c r="CN5" s="442"/>
      <c r="CO5" s="442"/>
      <c r="CP5" s="442"/>
      <c r="CQ5" s="442"/>
      <c r="CR5" s="442"/>
      <c r="CS5" s="443"/>
      <c r="CT5" s="404">
        <v>81</v>
      </c>
      <c r="CU5" s="405"/>
      <c r="CV5" s="405"/>
      <c r="CW5" s="405"/>
      <c r="CX5" s="405"/>
      <c r="CY5" s="405"/>
      <c r="CZ5" s="405"/>
      <c r="DA5" s="406"/>
      <c r="DB5" s="404">
        <v>79</v>
      </c>
      <c r="DC5" s="405"/>
      <c r="DD5" s="405"/>
      <c r="DE5" s="405"/>
      <c r="DF5" s="405"/>
      <c r="DG5" s="405"/>
      <c r="DH5" s="405"/>
      <c r="DI5" s="406"/>
    </row>
    <row r="6" spans="1:119" ht="18.75" customHeight="1" x14ac:dyDescent="0.15">
      <c r="A6" s="169"/>
      <c r="B6" s="407" t="s">
        <v>93</v>
      </c>
      <c r="C6" s="408"/>
      <c r="D6" s="408"/>
      <c r="E6" s="409"/>
      <c r="F6" s="409"/>
      <c r="G6" s="409"/>
      <c r="H6" s="409"/>
      <c r="I6" s="409"/>
      <c r="J6" s="409"/>
      <c r="K6" s="409"/>
      <c r="L6" s="409" t="s">
        <v>94</v>
      </c>
      <c r="M6" s="409"/>
      <c r="N6" s="409"/>
      <c r="O6" s="409"/>
      <c r="P6" s="409"/>
      <c r="Q6" s="409"/>
      <c r="R6" s="413"/>
      <c r="S6" s="413"/>
      <c r="T6" s="413"/>
      <c r="U6" s="413"/>
      <c r="V6" s="414"/>
      <c r="W6" s="417" t="s">
        <v>95</v>
      </c>
      <c r="X6" s="418"/>
      <c r="Y6" s="418"/>
      <c r="Z6" s="418"/>
      <c r="AA6" s="418"/>
      <c r="AB6" s="408"/>
      <c r="AC6" s="421" t="s">
        <v>96</v>
      </c>
      <c r="AD6" s="422"/>
      <c r="AE6" s="422"/>
      <c r="AF6" s="422"/>
      <c r="AG6" s="422"/>
      <c r="AH6" s="422"/>
      <c r="AI6" s="422"/>
      <c r="AJ6" s="422"/>
      <c r="AK6" s="422"/>
      <c r="AL6" s="423"/>
      <c r="AM6" s="430" t="s">
        <v>97</v>
      </c>
      <c r="AN6" s="431"/>
      <c r="AO6" s="431"/>
      <c r="AP6" s="431"/>
      <c r="AQ6" s="431"/>
      <c r="AR6" s="431"/>
      <c r="AS6" s="431"/>
      <c r="AT6" s="432"/>
      <c r="AU6" s="433" t="s">
        <v>90</v>
      </c>
      <c r="AV6" s="434"/>
      <c r="AW6" s="434"/>
      <c r="AX6" s="434"/>
      <c r="AY6" s="435" t="s">
        <v>98</v>
      </c>
      <c r="AZ6" s="436"/>
      <c r="BA6" s="436"/>
      <c r="BB6" s="436"/>
      <c r="BC6" s="436"/>
      <c r="BD6" s="436"/>
      <c r="BE6" s="436"/>
      <c r="BF6" s="436"/>
      <c r="BG6" s="436"/>
      <c r="BH6" s="436"/>
      <c r="BI6" s="436"/>
      <c r="BJ6" s="436"/>
      <c r="BK6" s="436"/>
      <c r="BL6" s="436"/>
      <c r="BM6" s="437"/>
      <c r="BN6" s="438">
        <v>131678</v>
      </c>
      <c r="BO6" s="439"/>
      <c r="BP6" s="439"/>
      <c r="BQ6" s="439"/>
      <c r="BR6" s="439"/>
      <c r="BS6" s="439"/>
      <c r="BT6" s="439"/>
      <c r="BU6" s="440"/>
      <c r="BV6" s="438">
        <v>146495</v>
      </c>
      <c r="BW6" s="439"/>
      <c r="BX6" s="439"/>
      <c r="BY6" s="439"/>
      <c r="BZ6" s="439"/>
      <c r="CA6" s="439"/>
      <c r="CB6" s="439"/>
      <c r="CC6" s="440"/>
      <c r="CD6" s="441" t="s">
        <v>99</v>
      </c>
      <c r="CE6" s="442"/>
      <c r="CF6" s="442"/>
      <c r="CG6" s="442"/>
      <c r="CH6" s="442"/>
      <c r="CI6" s="442"/>
      <c r="CJ6" s="442"/>
      <c r="CK6" s="442"/>
      <c r="CL6" s="442"/>
      <c r="CM6" s="442"/>
      <c r="CN6" s="442"/>
      <c r="CO6" s="442"/>
      <c r="CP6" s="442"/>
      <c r="CQ6" s="442"/>
      <c r="CR6" s="442"/>
      <c r="CS6" s="443"/>
      <c r="CT6" s="444">
        <v>81</v>
      </c>
      <c r="CU6" s="445"/>
      <c r="CV6" s="445"/>
      <c r="CW6" s="445"/>
      <c r="CX6" s="445"/>
      <c r="CY6" s="445"/>
      <c r="CZ6" s="445"/>
      <c r="DA6" s="446"/>
      <c r="DB6" s="444">
        <v>79.3</v>
      </c>
      <c r="DC6" s="445"/>
      <c r="DD6" s="445"/>
      <c r="DE6" s="445"/>
      <c r="DF6" s="445"/>
      <c r="DG6" s="445"/>
      <c r="DH6" s="445"/>
      <c r="DI6" s="446"/>
    </row>
    <row r="7" spans="1:119" ht="18.75" customHeight="1" x14ac:dyDescent="0.15">
      <c r="A7" s="169"/>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24"/>
      <c r="AD7" s="425"/>
      <c r="AE7" s="425"/>
      <c r="AF7" s="425"/>
      <c r="AG7" s="425"/>
      <c r="AH7" s="425"/>
      <c r="AI7" s="425"/>
      <c r="AJ7" s="425"/>
      <c r="AK7" s="425"/>
      <c r="AL7" s="426"/>
      <c r="AM7" s="430" t="s">
        <v>100</v>
      </c>
      <c r="AN7" s="431"/>
      <c r="AO7" s="431"/>
      <c r="AP7" s="431"/>
      <c r="AQ7" s="431"/>
      <c r="AR7" s="431"/>
      <c r="AS7" s="431"/>
      <c r="AT7" s="432"/>
      <c r="AU7" s="433" t="s">
        <v>90</v>
      </c>
      <c r="AV7" s="434"/>
      <c r="AW7" s="434"/>
      <c r="AX7" s="434"/>
      <c r="AY7" s="435" t="s">
        <v>101</v>
      </c>
      <c r="AZ7" s="436"/>
      <c r="BA7" s="436"/>
      <c r="BB7" s="436"/>
      <c r="BC7" s="436"/>
      <c r="BD7" s="436"/>
      <c r="BE7" s="436"/>
      <c r="BF7" s="436"/>
      <c r="BG7" s="436"/>
      <c r="BH7" s="436"/>
      <c r="BI7" s="436"/>
      <c r="BJ7" s="436"/>
      <c r="BK7" s="436"/>
      <c r="BL7" s="436"/>
      <c r="BM7" s="437"/>
      <c r="BN7" s="438">
        <v>0</v>
      </c>
      <c r="BO7" s="439"/>
      <c r="BP7" s="439"/>
      <c r="BQ7" s="439"/>
      <c r="BR7" s="439"/>
      <c r="BS7" s="439"/>
      <c r="BT7" s="439"/>
      <c r="BU7" s="440"/>
      <c r="BV7" s="438">
        <v>901</v>
      </c>
      <c r="BW7" s="439"/>
      <c r="BX7" s="439"/>
      <c r="BY7" s="439"/>
      <c r="BZ7" s="439"/>
      <c r="CA7" s="439"/>
      <c r="CB7" s="439"/>
      <c r="CC7" s="440"/>
      <c r="CD7" s="441" t="s">
        <v>102</v>
      </c>
      <c r="CE7" s="442"/>
      <c r="CF7" s="442"/>
      <c r="CG7" s="442"/>
      <c r="CH7" s="442"/>
      <c r="CI7" s="442"/>
      <c r="CJ7" s="442"/>
      <c r="CK7" s="442"/>
      <c r="CL7" s="442"/>
      <c r="CM7" s="442"/>
      <c r="CN7" s="442"/>
      <c r="CO7" s="442"/>
      <c r="CP7" s="442"/>
      <c r="CQ7" s="442"/>
      <c r="CR7" s="442"/>
      <c r="CS7" s="443"/>
      <c r="CT7" s="438">
        <v>2927438</v>
      </c>
      <c r="CU7" s="439"/>
      <c r="CV7" s="439"/>
      <c r="CW7" s="439"/>
      <c r="CX7" s="439"/>
      <c r="CY7" s="439"/>
      <c r="CZ7" s="439"/>
      <c r="DA7" s="440"/>
      <c r="DB7" s="438">
        <v>2903771</v>
      </c>
      <c r="DC7" s="439"/>
      <c r="DD7" s="439"/>
      <c r="DE7" s="439"/>
      <c r="DF7" s="439"/>
      <c r="DG7" s="439"/>
      <c r="DH7" s="439"/>
      <c r="DI7" s="440"/>
    </row>
    <row r="8" spans="1:119" ht="18.75" customHeight="1" thickBot="1" x14ac:dyDescent="0.2">
      <c r="A8" s="169"/>
      <c r="B8" s="410"/>
      <c r="C8" s="411"/>
      <c r="D8" s="411"/>
      <c r="E8" s="412"/>
      <c r="F8" s="412"/>
      <c r="G8" s="412"/>
      <c r="H8" s="412"/>
      <c r="I8" s="412"/>
      <c r="J8" s="412"/>
      <c r="K8" s="412"/>
      <c r="L8" s="412"/>
      <c r="M8" s="412"/>
      <c r="N8" s="412"/>
      <c r="O8" s="412"/>
      <c r="P8" s="412"/>
      <c r="Q8" s="412"/>
      <c r="R8" s="415"/>
      <c r="S8" s="415"/>
      <c r="T8" s="415"/>
      <c r="U8" s="415"/>
      <c r="V8" s="416"/>
      <c r="W8" s="419"/>
      <c r="X8" s="420"/>
      <c r="Y8" s="420"/>
      <c r="Z8" s="420"/>
      <c r="AA8" s="420"/>
      <c r="AB8" s="411"/>
      <c r="AC8" s="427"/>
      <c r="AD8" s="428"/>
      <c r="AE8" s="428"/>
      <c r="AF8" s="428"/>
      <c r="AG8" s="428"/>
      <c r="AH8" s="428"/>
      <c r="AI8" s="428"/>
      <c r="AJ8" s="428"/>
      <c r="AK8" s="428"/>
      <c r="AL8" s="429"/>
      <c r="AM8" s="430" t="s">
        <v>103</v>
      </c>
      <c r="AN8" s="431"/>
      <c r="AO8" s="431"/>
      <c r="AP8" s="431"/>
      <c r="AQ8" s="431"/>
      <c r="AR8" s="431"/>
      <c r="AS8" s="431"/>
      <c r="AT8" s="432"/>
      <c r="AU8" s="433" t="s">
        <v>90</v>
      </c>
      <c r="AV8" s="434"/>
      <c r="AW8" s="434"/>
      <c r="AX8" s="434"/>
      <c r="AY8" s="435" t="s">
        <v>104</v>
      </c>
      <c r="AZ8" s="436"/>
      <c r="BA8" s="436"/>
      <c r="BB8" s="436"/>
      <c r="BC8" s="436"/>
      <c r="BD8" s="436"/>
      <c r="BE8" s="436"/>
      <c r="BF8" s="436"/>
      <c r="BG8" s="436"/>
      <c r="BH8" s="436"/>
      <c r="BI8" s="436"/>
      <c r="BJ8" s="436"/>
      <c r="BK8" s="436"/>
      <c r="BL8" s="436"/>
      <c r="BM8" s="437"/>
      <c r="BN8" s="438">
        <v>131678</v>
      </c>
      <c r="BO8" s="439"/>
      <c r="BP8" s="439"/>
      <c r="BQ8" s="439"/>
      <c r="BR8" s="439"/>
      <c r="BS8" s="439"/>
      <c r="BT8" s="439"/>
      <c r="BU8" s="440"/>
      <c r="BV8" s="438">
        <v>145594</v>
      </c>
      <c r="BW8" s="439"/>
      <c r="BX8" s="439"/>
      <c r="BY8" s="439"/>
      <c r="BZ8" s="439"/>
      <c r="CA8" s="439"/>
      <c r="CB8" s="439"/>
      <c r="CC8" s="440"/>
      <c r="CD8" s="441" t="s">
        <v>105</v>
      </c>
      <c r="CE8" s="442"/>
      <c r="CF8" s="442"/>
      <c r="CG8" s="442"/>
      <c r="CH8" s="442"/>
      <c r="CI8" s="442"/>
      <c r="CJ8" s="442"/>
      <c r="CK8" s="442"/>
      <c r="CL8" s="442"/>
      <c r="CM8" s="442"/>
      <c r="CN8" s="442"/>
      <c r="CO8" s="442"/>
      <c r="CP8" s="442"/>
      <c r="CQ8" s="442"/>
      <c r="CR8" s="442"/>
      <c r="CS8" s="443"/>
      <c r="CT8" s="447">
        <v>0.13</v>
      </c>
      <c r="CU8" s="448"/>
      <c r="CV8" s="448"/>
      <c r="CW8" s="448"/>
      <c r="CX8" s="448"/>
      <c r="CY8" s="448"/>
      <c r="CZ8" s="448"/>
      <c r="DA8" s="449"/>
      <c r="DB8" s="447">
        <v>0.13</v>
      </c>
      <c r="DC8" s="448"/>
      <c r="DD8" s="448"/>
      <c r="DE8" s="448"/>
      <c r="DF8" s="448"/>
      <c r="DG8" s="448"/>
      <c r="DH8" s="448"/>
      <c r="DI8" s="449"/>
    </row>
    <row r="9" spans="1:119" ht="18.75" customHeight="1" thickBot="1" x14ac:dyDescent="0.2">
      <c r="A9" s="169"/>
      <c r="B9" s="401" t="s">
        <v>106</v>
      </c>
      <c r="C9" s="402"/>
      <c r="D9" s="402"/>
      <c r="E9" s="402"/>
      <c r="F9" s="402"/>
      <c r="G9" s="402"/>
      <c r="H9" s="402"/>
      <c r="I9" s="402"/>
      <c r="J9" s="402"/>
      <c r="K9" s="450"/>
      <c r="L9" s="451" t="s">
        <v>107</v>
      </c>
      <c r="M9" s="452"/>
      <c r="N9" s="452"/>
      <c r="O9" s="452"/>
      <c r="P9" s="452"/>
      <c r="Q9" s="453"/>
      <c r="R9" s="454">
        <v>2520</v>
      </c>
      <c r="S9" s="455"/>
      <c r="T9" s="455"/>
      <c r="U9" s="455"/>
      <c r="V9" s="456"/>
      <c r="W9" s="364" t="s">
        <v>108</v>
      </c>
      <c r="X9" s="365"/>
      <c r="Y9" s="365"/>
      <c r="Z9" s="365"/>
      <c r="AA9" s="365"/>
      <c r="AB9" s="365"/>
      <c r="AC9" s="365"/>
      <c r="AD9" s="365"/>
      <c r="AE9" s="365"/>
      <c r="AF9" s="365"/>
      <c r="AG9" s="365"/>
      <c r="AH9" s="365"/>
      <c r="AI9" s="365"/>
      <c r="AJ9" s="365"/>
      <c r="AK9" s="365"/>
      <c r="AL9" s="366"/>
      <c r="AM9" s="430" t="s">
        <v>109</v>
      </c>
      <c r="AN9" s="431"/>
      <c r="AO9" s="431"/>
      <c r="AP9" s="431"/>
      <c r="AQ9" s="431"/>
      <c r="AR9" s="431"/>
      <c r="AS9" s="431"/>
      <c r="AT9" s="432"/>
      <c r="AU9" s="433" t="s">
        <v>90</v>
      </c>
      <c r="AV9" s="434"/>
      <c r="AW9" s="434"/>
      <c r="AX9" s="434"/>
      <c r="AY9" s="435" t="s">
        <v>110</v>
      </c>
      <c r="AZ9" s="436"/>
      <c r="BA9" s="436"/>
      <c r="BB9" s="436"/>
      <c r="BC9" s="436"/>
      <c r="BD9" s="436"/>
      <c r="BE9" s="436"/>
      <c r="BF9" s="436"/>
      <c r="BG9" s="436"/>
      <c r="BH9" s="436"/>
      <c r="BI9" s="436"/>
      <c r="BJ9" s="436"/>
      <c r="BK9" s="436"/>
      <c r="BL9" s="436"/>
      <c r="BM9" s="437"/>
      <c r="BN9" s="438">
        <v>-13916</v>
      </c>
      <c r="BO9" s="439"/>
      <c r="BP9" s="439"/>
      <c r="BQ9" s="439"/>
      <c r="BR9" s="439"/>
      <c r="BS9" s="439"/>
      <c r="BT9" s="439"/>
      <c r="BU9" s="440"/>
      <c r="BV9" s="438">
        <v>10455</v>
      </c>
      <c r="BW9" s="439"/>
      <c r="BX9" s="439"/>
      <c r="BY9" s="439"/>
      <c r="BZ9" s="439"/>
      <c r="CA9" s="439"/>
      <c r="CB9" s="439"/>
      <c r="CC9" s="440"/>
      <c r="CD9" s="441" t="s">
        <v>111</v>
      </c>
      <c r="CE9" s="442"/>
      <c r="CF9" s="442"/>
      <c r="CG9" s="442"/>
      <c r="CH9" s="442"/>
      <c r="CI9" s="442"/>
      <c r="CJ9" s="442"/>
      <c r="CK9" s="442"/>
      <c r="CL9" s="442"/>
      <c r="CM9" s="442"/>
      <c r="CN9" s="442"/>
      <c r="CO9" s="442"/>
      <c r="CP9" s="442"/>
      <c r="CQ9" s="442"/>
      <c r="CR9" s="442"/>
      <c r="CS9" s="443"/>
      <c r="CT9" s="404">
        <v>18.8</v>
      </c>
      <c r="CU9" s="405"/>
      <c r="CV9" s="405"/>
      <c r="CW9" s="405"/>
      <c r="CX9" s="405"/>
      <c r="CY9" s="405"/>
      <c r="CZ9" s="405"/>
      <c r="DA9" s="406"/>
      <c r="DB9" s="404">
        <v>22.3</v>
      </c>
      <c r="DC9" s="405"/>
      <c r="DD9" s="405"/>
      <c r="DE9" s="405"/>
      <c r="DF9" s="405"/>
      <c r="DG9" s="405"/>
      <c r="DH9" s="405"/>
      <c r="DI9" s="406"/>
    </row>
    <row r="10" spans="1:119" ht="18.75" customHeight="1" thickBot="1" x14ac:dyDescent="0.2">
      <c r="A10" s="169"/>
      <c r="B10" s="401"/>
      <c r="C10" s="402"/>
      <c r="D10" s="402"/>
      <c r="E10" s="402"/>
      <c r="F10" s="402"/>
      <c r="G10" s="402"/>
      <c r="H10" s="402"/>
      <c r="I10" s="402"/>
      <c r="J10" s="402"/>
      <c r="K10" s="450"/>
      <c r="L10" s="457" t="s">
        <v>112</v>
      </c>
      <c r="M10" s="431"/>
      <c r="N10" s="431"/>
      <c r="O10" s="431"/>
      <c r="P10" s="431"/>
      <c r="Q10" s="432"/>
      <c r="R10" s="458">
        <v>2806</v>
      </c>
      <c r="S10" s="459"/>
      <c r="T10" s="459"/>
      <c r="U10" s="459"/>
      <c r="V10" s="460"/>
      <c r="W10" s="395"/>
      <c r="X10" s="396"/>
      <c r="Y10" s="396"/>
      <c r="Z10" s="396"/>
      <c r="AA10" s="396"/>
      <c r="AB10" s="396"/>
      <c r="AC10" s="396"/>
      <c r="AD10" s="396"/>
      <c r="AE10" s="396"/>
      <c r="AF10" s="396"/>
      <c r="AG10" s="396"/>
      <c r="AH10" s="396"/>
      <c r="AI10" s="396"/>
      <c r="AJ10" s="396"/>
      <c r="AK10" s="396"/>
      <c r="AL10" s="399"/>
      <c r="AM10" s="430" t="s">
        <v>113</v>
      </c>
      <c r="AN10" s="431"/>
      <c r="AO10" s="431"/>
      <c r="AP10" s="431"/>
      <c r="AQ10" s="431"/>
      <c r="AR10" s="431"/>
      <c r="AS10" s="431"/>
      <c r="AT10" s="432"/>
      <c r="AU10" s="433" t="s">
        <v>114</v>
      </c>
      <c r="AV10" s="434"/>
      <c r="AW10" s="434"/>
      <c r="AX10" s="434"/>
      <c r="AY10" s="435" t="s">
        <v>115</v>
      </c>
      <c r="AZ10" s="436"/>
      <c r="BA10" s="436"/>
      <c r="BB10" s="436"/>
      <c r="BC10" s="436"/>
      <c r="BD10" s="436"/>
      <c r="BE10" s="436"/>
      <c r="BF10" s="436"/>
      <c r="BG10" s="436"/>
      <c r="BH10" s="436"/>
      <c r="BI10" s="436"/>
      <c r="BJ10" s="436"/>
      <c r="BK10" s="436"/>
      <c r="BL10" s="436"/>
      <c r="BM10" s="437"/>
      <c r="BN10" s="438">
        <v>18946</v>
      </c>
      <c r="BO10" s="439"/>
      <c r="BP10" s="439"/>
      <c r="BQ10" s="439"/>
      <c r="BR10" s="439"/>
      <c r="BS10" s="439"/>
      <c r="BT10" s="439"/>
      <c r="BU10" s="440"/>
      <c r="BV10" s="438">
        <v>21384</v>
      </c>
      <c r="BW10" s="439"/>
      <c r="BX10" s="439"/>
      <c r="BY10" s="439"/>
      <c r="BZ10" s="439"/>
      <c r="CA10" s="439"/>
      <c r="CB10" s="439"/>
      <c r="CC10" s="440"/>
      <c r="CD10" s="172" t="s">
        <v>116</v>
      </c>
      <c r="CE10" s="173"/>
      <c r="CF10" s="173"/>
      <c r="CG10" s="173"/>
      <c r="CH10" s="173"/>
      <c r="CI10" s="173"/>
      <c r="CJ10" s="173"/>
      <c r="CK10" s="173"/>
      <c r="CL10" s="173"/>
      <c r="CM10" s="173"/>
      <c r="CN10" s="173"/>
      <c r="CO10" s="173"/>
      <c r="CP10" s="173"/>
      <c r="CQ10" s="173"/>
      <c r="CR10" s="173"/>
      <c r="CS10" s="174"/>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9"/>
      <c r="B11" s="401"/>
      <c r="C11" s="402"/>
      <c r="D11" s="402"/>
      <c r="E11" s="402"/>
      <c r="F11" s="402"/>
      <c r="G11" s="402"/>
      <c r="H11" s="402"/>
      <c r="I11" s="402"/>
      <c r="J11" s="402"/>
      <c r="K11" s="450"/>
      <c r="L11" s="461" t="s">
        <v>117</v>
      </c>
      <c r="M11" s="462"/>
      <c r="N11" s="462"/>
      <c r="O11" s="462"/>
      <c r="P11" s="462"/>
      <c r="Q11" s="463"/>
      <c r="R11" s="464" t="s">
        <v>118</v>
      </c>
      <c r="S11" s="465"/>
      <c r="T11" s="465"/>
      <c r="U11" s="465"/>
      <c r="V11" s="466"/>
      <c r="W11" s="395"/>
      <c r="X11" s="396"/>
      <c r="Y11" s="396"/>
      <c r="Z11" s="396"/>
      <c r="AA11" s="396"/>
      <c r="AB11" s="396"/>
      <c r="AC11" s="396"/>
      <c r="AD11" s="396"/>
      <c r="AE11" s="396"/>
      <c r="AF11" s="396"/>
      <c r="AG11" s="396"/>
      <c r="AH11" s="396"/>
      <c r="AI11" s="396"/>
      <c r="AJ11" s="396"/>
      <c r="AK11" s="396"/>
      <c r="AL11" s="399"/>
      <c r="AM11" s="430" t="s">
        <v>119</v>
      </c>
      <c r="AN11" s="431"/>
      <c r="AO11" s="431"/>
      <c r="AP11" s="431"/>
      <c r="AQ11" s="431"/>
      <c r="AR11" s="431"/>
      <c r="AS11" s="431"/>
      <c r="AT11" s="432"/>
      <c r="AU11" s="433" t="s">
        <v>114</v>
      </c>
      <c r="AV11" s="434"/>
      <c r="AW11" s="434"/>
      <c r="AX11" s="434"/>
      <c r="AY11" s="435" t="s">
        <v>120</v>
      </c>
      <c r="AZ11" s="436"/>
      <c r="BA11" s="436"/>
      <c r="BB11" s="436"/>
      <c r="BC11" s="436"/>
      <c r="BD11" s="436"/>
      <c r="BE11" s="436"/>
      <c r="BF11" s="436"/>
      <c r="BG11" s="436"/>
      <c r="BH11" s="436"/>
      <c r="BI11" s="436"/>
      <c r="BJ11" s="436"/>
      <c r="BK11" s="436"/>
      <c r="BL11" s="436"/>
      <c r="BM11" s="437"/>
      <c r="BN11" s="438">
        <v>0</v>
      </c>
      <c r="BO11" s="439"/>
      <c r="BP11" s="439"/>
      <c r="BQ11" s="439"/>
      <c r="BR11" s="439"/>
      <c r="BS11" s="439"/>
      <c r="BT11" s="439"/>
      <c r="BU11" s="440"/>
      <c r="BV11" s="438">
        <v>121782</v>
      </c>
      <c r="BW11" s="439"/>
      <c r="BX11" s="439"/>
      <c r="BY11" s="439"/>
      <c r="BZ11" s="439"/>
      <c r="CA11" s="439"/>
      <c r="CB11" s="439"/>
      <c r="CC11" s="440"/>
      <c r="CD11" s="441" t="s">
        <v>121</v>
      </c>
      <c r="CE11" s="442"/>
      <c r="CF11" s="442"/>
      <c r="CG11" s="442"/>
      <c r="CH11" s="442"/>
      <c r="CI11" s="442"/>
      <c r="CJ11" s="442"/>
      <c r="CK11" s="442"/>
      <c r="CL11" s="442"/>
      <c r="CM11" s="442"/>
      <c r="CN11" s="442"/>
      <c r="CO11" s="442"/>
      <c r="CP11" s="442"/>
      <c r="CQ11" s="442"/>
      <c r="CR11" s="442"/>
      <c r="CS11" s="443"/>
      <c r="CT11" s="447" t="s">
        <v>122</v>
      </c>
      <c r="CU11" s="448"/>
      <c r="CV11" s="448"/>
      <c r="CW11" s="448"/>
      <c r="CX11" s="448"/>
      <c r="CY11" s="448"/>
      <c r="CZ11" s="448"/>
      <c r="DA11" s="449"/>
      <c r="DB11" s="447" t="s">
        <v>122</v>
      </c>
      <c r="DC11" s="448"/>
      <c r="DD11" s="448"/>
      <c r="DE11" s="448"/>
      <c r="DF11" s="448"/>
      <c r="DG11" s="448"/>
      <c r="DH11" s="448"/>
      <c r="DI11" s="449"/>
    </row>
    <row r="12" spans="1:119" ht="18.75" customHeight="1" x14ac:dyDescent="0.15">
      <c r="A12" s="169"/>
      <c r="B12" s="467" t="s">
        <v>123</v>
      </c>
      <c r="C12" s="468"/>
      <c r="D12" s="468"/>
      <c r="E12" s="468"/>
      <c r="F12" s="468"/>
      <c r="G12" s="468"/>
      <c r="H12" s="468"/>
      <c r="I12" s="468"/>
      <c r="J12" s="468"/>
      <c r="K12" s="469"/>
      <c r="L12" s="476" t="s">
        <v>124</v>
      </c>
      <c r="M12" s="477"/>
      <c r="N12" s="477"/>
      <c r="O12" s="477"/>
      <c r="P12" s="477"/>
      <c r="Q12" s="478"/>
      <c r="R12" s="479">
        <v>2258</v>
      </c>
      <c r="S12" s="480"/>
      <c r="T12" s="480"/>
      <c r="U12" s="480"/>
      <c r="V12" s="481"/>
      <c r="W12" s="482" t="s">
        <v>1</v>
      </c>
      <c r="X12" s="434"/>
      <c r="Y12" s="434"/>
      <c r="Z12" s="434"/>
      <c r="AA12" s="434"/>
      <c r="AB12" s="483"/>
      <c r="AC12" s="484" t="s">
        <v>125</v>
      </c>
      <c r="AD12" s="485"/>
      <c r="AE12" s="485"/>
      <c r="AF12" s="485"/>
      <c r="AG12" s="486"/>
      <c r="AH12" s="484" t="s">
        <v>126</v>
      </c>
      <c r="AI12" s="485"/>
      <c r="AJ12" s="485"/>
      <c r="AK12" s="485"/>
      <c r="AL12" s="487"/>
      <c r="AM12" s="430" t="s">
        <v>127</v>
      </c>
      <c r="AN12" s="431"/>
      <c r="AO12" s="431"/>
      <c r="AP12" s="431"/>
      <c r="AQ12" s="431"/>
      <c r="AR12" s="431"/>
      <c r="AS12" s="431"/>
      <c r="AT12" s="432"/>
      <c r="AU12" s="433" t="s">
        <v>90</v>
      </c>
      <c r="AV12" s="434"/>
      <c r="AW12" s="434"/>
      <c r="AX12" s="434"/>
      <c r="AY12" s="435" t="s">
        <v>128</v>
      </c>
      <c r="AZ12" s="436"/>
      <c r="BA12" s="436"/>
      <c r="BB12" s="436"/>
      <c r="BC12" s="436"/>
      <c r="BD12" s="436"/>
      <c r="BE12" s="436"/>
      <c r="BF12" s="436"/>
      <c r="BG12" s="436"/>
      <c r="BH12" s="436"/>
      <c r="BI12" s="436"/>
      <c r="BJ12" s="436"/>
      <c r="BK12" s="436"/>
      <c r="BL12" s="436"/>
      <c r="BM12" s="437"/>
      <c r="BN12" s="438">
        <v>0</v>
      </c>
      <c r="BO12" s="439"/>
      <c r="BP12" s="439"/>
      <c r="BQ12" s="439"/>
      <c r="BR12" s="439"/>
      <c r="BS12" s="439"/>
      <c r="BT12" s="439"/>
      <c r="BU12" s="440"/>
      <c r="BV12" s="438">
        <v>0</v>
      </c>
      <c r="BW12" s="439"/>
      <c r="BX12" s="439"/>
      <c r="BY12" s="439"/>
      <c r="BZ12" s="439"/>
      <c r="CA12" s="439"/>
      <c r="CB12" s="439"/>
      <c r="CC12" s="440"/>
      <c r="CD12" s="441" t="s">
        <v>129</v>
      </c>
      <c r="CE12" s="442"/>
      <c r="CF12" s="442"/>
      <c r="CG12" s="442"/>
      <c r="CH12" s="442"/>
      <c r="CI12" s="442"/>
      <c r="CJ12" s="442"/>
      <c r="CK12" s="442"/>
      <c r="CL12" s="442"/>
      <c r="CM12" s="442"/>
      <c r="CN12" s="442"/>
      <c r="CO12" s="442"/>
      <c r="CP12" s="442"/>
      <c r="CQ12" s="442"/>
      <c r="CR12" s="442"/>
      <c r="CS12" s="443"/>
      <c r="CT12" s="447" t="s">
        <v>122</v>
      </c>
      <c r="CU12" s="448"/>
      <c r="CV12" s="448"/>
      <c r="CW12" s="448"/>
      <c r="CX12" s="448"/>
      <c r="CY12" s="448"/>
      <c r="CZ12" s="448"/>
      <c r="DA12" s="449"/>
      <c r="DB12" s="447" t="s">
        <v>122</v>
      </c>
      <c r="DC12" s="448"/>
      <c r="DD12" s="448"/>
      <c r="DE12" s="448"/>
      <c r="DF12" s="448"/>
      <c r="DG12" s="448"/>
      <c r="DH12" s="448"/>
      <c r="DI12" s="449"/>
    </row>
    <row r="13" spans="1:119" ht="18.75" customHeight="1" x14ac:dyDescent="0.15">
      <c r="A13" s="169"/>
      <c r="B13" s="470"/>
      <c r="C13" s="471"/>
      <c r="D13" s="471"/>
      <c r="E13" s="471"/>
      <c r="F13" s="471"/>
      <c r="G13" s="471"/>
      <c r="H13" s="471"/>
      <c r="I13" s="471"/>
      <c r="J13" s="471"/>
      <c r="K13" s="472"/>
      <c r="L13" s="178"/>
      <c r="M13" s="498" t="s">
        <v>130</v>
      </c>
      <c r="N13" s="499"/>
      <c r="O13" s="499"/>
      <c r="P13" s="499"/>
      <c r="Q13" s="500"/>
      <c r="R13" s="491">
        <v>2155</v>
      </c>
      <c r="S13" s="492"/>
      <c r="T13" s="492"/>
      <c r="U13" s="492"/>
      <c r="V13" s="493"/>
      <c r="W13" s="417" t="s">
        <v>131</v>
      </c>
      <c r="X13" s="418"/>
      <c r="Y13" s="418"/>
      <c r="Z13" s="418"/>
      <c r="AA13" s="418"/>
      <c r="AB13" s="408"/>
      <c r="AC13" s="458">
        <v>431</v>
      </c>
      <c r="AD13" s="459"/>
      <c r="AE13" s="459"/>
      <c r="AF13" s="459"/>
      <c r="AG13" s="501"/>
      <c r="AH13" s="458">
        <v>436</v>
      </c>
      <c r="AI13" s="459"/>
      <c r="AJ13" s="459"/>
      <c r="AK13" s="459"/>
      <c r="AL13" s="460"/>
      <c r="AM13" s="430" t="s">
        <v>132</v>
      </c>
      <c r="AN13" s="431"/>
      <c r="AO13" s="431"/>
      <c r="AP13" s="431"/>
      <c r="AQ13" s="431"/>
      <c r="AR13" s="431"/>
      <c r="AS13" s="431"/>
      <c r="AT13" s="432"/>
      <c r="AU13" s="433" t="s">
        <v>114</v>
      </c>
      <c r="AV13" s="434"/>
      <c r="AW13" s="434"/>
      <c r="AX13" s="434"/>
      <c r="AY13" s="435" t="s">
        <v>133</v>
      </c>
      <c r="AZ13" s="436"/>
      <c r="BA13" s="436"/>
      <c r="BB13" s="436"/>
      <c r="BC13" s="436"/>
      <c r="BD13" s="436"/>
      <c r="BE13" s="436"/>
      <c r="BF13" s="436"/>
      <c r="BG13" s="436"/>
      <c r="BH13" s="436"/>
      <c r="BI13" s="436"/>
      <c r="BJ13" s="436"/>
      <c r="BK13" s="436"/>
      <c r="BL13" s="436"/>
      <c r="BM13" s="437"/>
      <c r="BN13" s="438">
        <v>5030</v>
      </c>
      <c r="BO13" s="439"/>
      <c r="BP13" s="439"/>
      <c r="BQ13" s="439"/>
      <c r="BR13" s="439"/>
      <c r="BS13" s="439"/>
      <c r="BT13" s="439"/>
      <c r="BU13" s="440"/>
      <c r="BV13" s="438">
        <v>153621</v>
      </c>
      <c r="BW13" s="439"/>
      <c r="BX13" s="439"/>
      <c r="BY13" s="439"/>
      <c r="BZ13" s="439"/>
      <c r="CA13" s="439"/>
      <c r="CB13" s="439"/>
      <c r="CC13" s="440"/>
      <c r="CD13" s="441" t="s">
        <v>134</v>
      </c>
      <c r="CE13" s="442"/>
      <c r="CF13" s="442"/>
      <c r="CG13" s="442"/>
      <c r="CH13" s="442"/>
      <c r="CI13" s="442"/>
      <c r="CJ13" s="442"/>
      <c r="CK13" s="442"/>
      <c r="CL13" s="442"/>
      <c r="CM13" s="442"/>
      <c r="CN13" s="442"/>
      <c r="CO13" s="442"/>
      <c r="CP13" s="442"/>
      <c r="CQ13" s="442"/>
      <c r="CR13" s="442"/>
      <c r="CS13" s="443"/>
      <c r="CT13" s="404">
        <v>9</v>
      </c>
      <c r="CU13" s="405"/>
      <c r="CV13" s="405"/>
      <c r="CW13" s="405"/>
      <c r="CX13" s="405"/>
      <c r="CY13" s="405"/>
      <c r="CZ13" s="405"/>
      <c r="DA13" s="406"/>
      <c r="DB13" s="404">
        <v>9.1999999999999993</v>
      </c>
      <c r="DC13" s="405"/>
      <c r="DD13" s="405"/>
      <c r="DE13" s="405"/>
      <c r="DF13" s="405"/>
      <c r="DG13" s="405"/>
      <c r="DH13" s="405"/>
      <c r="DI13" s="406"/>
    </row>
    <row r="14" spans="1:119" ht="18.75" customHeight="1" thickBot="1" x14ac:dyDescent="0.2">
      <c r="A14" s="169"/>
      <c r="B14" s="470"/>
      <c r="C14" s="471"/>
      <c r="D14" s="471"/>
      <c r="E14" s="471"/>
      <c r="F14" s="471"/>
      <c r="G14" s="471"/>
      <c r="H14" s="471"/>
      <c r="I14" s="471"/>
      <c r="J14" s="471"/>
      <c r="K14" s="472"/>
      <c r="L14" s="488" t="s">
        <v>135</v>
      </c>
      <c r="M14" s="489"/>
      <c r="N14" s="489"/>
      <c r="O14" s="489"/>
      <c r="P14" s="489"/>
      <c r="Q14" s="490"/>
      <c r="R14" s="491">
        <v>2335</v>
      </c>
      <c r="S14" s="492"/>
      <c r="T14" s="492"/>
      <c r="U14" s="492"/>
      <c r="V14" s="493"/>
      <c r="W14" s="397"/>
      <c r="X14" s="398"/>
      <c r="Y14" s="398"/>
      <c r="Z14" s="398"/>
      <c r="AA14" s="398"/>
      <c r="AB14" s="387"/>
      <c r="AC14" s="494">
        <v>31.2</v>
      </c>
      <c r="AD14" s="495"/>
      <c r="AE14" s="495"/>
      <c r="AF14" s="495"/>
      <c r="AG14" s="496"/>
      <c r="AH14" s="494">
        <v>30.4</v>
      </c>
      <c r="AI14" s="495"/>
      <c r="AJ14" s="495"/>
      <c r="AK14" s="495"/>
      <c r="AL14" s="497"/>
      <c r="AM14" s="430"/>
      <c r="AN14" s="431"/>
      <c r="AO14" s="431"/>
      <c r="AP14" s="431"/>
      <c r="AQ14" s="431"/>
      <c r="AR14" s="431"/>
      <c r="AS14" s="431"/>
      <c r="AT14" s="432"/>
      <c r="AU14" s="433"/>
      <c r="AV14" s="434"/>
      <c r="AW14" s="434"/>
      <c r="AX14" s="434"/>
      <c r="AY14" s="435"/>
      <c r="AZ14" s="436"/>
      <c r="BA14" s="436"/>
      <c r="BB14" s="436"/>
      <c r="BC14" s="436"/>
      <c r="BD14" s="436"/>
      <c r="BE14" s="436"/>
      <c r="BF14" s="436"/>
      <c r="BG14" s="436"/>
      <c r="BH14" s="436"/>
      <c r="BI14" s="436"/>
      <c r="BJ14" s="436"/>
      <c r="BK14" s="436"/>
      <c r="BL14" s="436"/>
      <c r="BM14" s="437"/>
      <c r="BN14" s="438"/>
      <c r="BO14" s="439"/>
      <c r="BP14" s="439"/>
      <c r="BQ14" s="439"/>
      <c r="BR14" s="439"/>
      <c r="BS14" s="439"/>
      <c r="BT14" s="439"/>
      <c r="BU14" s="440"/>
      <c r="BV14" s="438"/>
      <c r="BW14" s="439"/>
      <c r="BX14" s="439"/>
      <c r="BY14" s="439"/>
      <c r="BZ14" s="439"/>
      <c r="CA14" s="439"/>
      <c r="CB14" s="439"/>
      <c r="CC14" s="440"/>
      <c r="CD14" s="502" t="s">
        <v>136</v>
      </c>
      <c r="CE14" s="503"/>
      <c r="CF14" s="503"/>
      <c r="CG14" s="503"/>
      <c r="CH14" s="503"/>
      <c r="CI14" s="503"/>
      <c r="CJ14" s="503"/>
      <c r="CK14" s="503"/>
      <c r="CL14" s="503"/>
      <c r="CM14" s="503"/>
      <c r="CN14" s="503"/>
      <c r="CO14" s="503"/>
      <c r="CP14" s="503"/>
      <c r="CQ14" s="503"/>
      <c r="CR14" s="503"/>
      <c r="CS14" s="504"/>
      <c r="CT14" s="505" t="s">
        <v>122</v>
      </c>
      <c r="CU14" s="506"/>
      <c r="CV14" s="506"/>
      <c r="CW14" s="506"/>
      <c r="CX14" s="506"/>
      <c r="CY14" s="506"/>
      <c r="CZ14" s="506"/>
      <c r="DA14" s="507"/>
      <c r="DB14" s="505" t="s">
        <v>122</v>
      </c>
      <c r="DC14" s="506"/>
      <c r="DD14" s="506"/>
      <c r="DE14" s="506"/>
      <c r="DF14" s="506"/>
      <c r="DG14" s="506"/>
      <c r="DH14" s="506"/>
      <c r="DI14" s="507"/>
    </row>
    <row r="15" spans="1:119" ht="18.75" customHeight="1" x14ac:dyDescent="0.15">
      <c r="A15" s="169"/>
      <c r="B15" s="470"/>
      <c r="C15" s="471"/>
      <c r="D15" s="471"/>
      <c r="E15" s="471"/>
      <c r="F15" s="471"/>
      <c r="G15" s="471"/>
      <c r="H15" s="471"/>
      <c r="I15" s="471"/>
      <c r="J15" s="471"/>
      <c r="K15" s="472"/>
      <c r="L15" s="178"/>
      <c r="M15" s="498" t="s">
        <v>130</v>
      </c>
      <c r="N15" s="499"/>
      <c r="O15" s="499"/>
      <c r="P15" s="499"/>
      <c r="Q15" s="500"/>
      <c r="R15" s="491">
        <v>2248</v>
      </c>
      <c r="S15" s="492"/>
      <c r="T15" s="492"/>
      <c r="U15" s="492"/>
      <c r="V15" s="493"/>
      <c r="W15" s="417" t="s">
        <v>137</v>
      </c>
      <c r="X15" s="418"/>
      <c r="Y15" s="418"/>
      <c r="Z15" s="418"/>
      <c r="AA15" s="418"/>
      <c r="AB15" s="408"/>
      <c r="AC15" s="458">
        <v>226</v>
      </c>
      <c r="AD15" s="459"/>
      <c r="AE15" s="459"/>
      <c r="AF15" s="459"/>
      <c r="AG15" s="501"/>
      <c r="AH15" s="458">
        <v>233</v>
      </c>
      <c r="AI15" s="459"/>
      <c r="AJ15" s="459"/>
      <c r="AK15" s="459"/>
      <c r="AL15" s="460"/>
      <c r="AM15" s="430"/>
      <c r="AN15" s="431"/>
      <c r="AO15" s="431"/>
      <c r="AP15" s="431"/>
      <c r="AQ15" s="431"/>
      <c r="AR15" s="431"/>
      <c r="AS15" s="431"/>
      <c r="AT15" s="432"/>
      <c r="AU15" s="433"/>
      <c r="AV15" s="434"/>
      <c r="AW15" s="434"/>
      <c r="AX15" s="434"/>
      <c r="AY15" s="367" t="s">
        <v>138</v>
      </c>
      <c r="AZ15" s="368"/>
      <c r="BA15" s="368"/>
      <c r="BB15" s="368"/>
      <c r="BC15" s="368"/>
      <c r="BD15" s="368"/>
      <c r="BE15" s="368"/>
      <c r="BF15" s="368"/>
      <c r="BG15" s="368"/>
      <c r="BH15" s="368"/>
      <c r="BI15" s="368"/>
      <c r="BJ15" s="368"/>
      <c r="BK15" s="368"/>
      <c r="BL15" s="368"/>
      <c r="BM15" s="369"/>
      <c r="BN15" s="370">
        <v>397204</v>
      </c>
      <c r="BO15" s="371"/>
      <c r="BP15" s="371"/>
      <c r="BQ15" s="371"/>
      <c r="BR15" s="371"/>
      <c r="BS15" s="371"/>
      <c r="BT15" s="371"/>
      <c r="BU15" s="372"/>
      <c r="BV15" s="370">
        <v>370902</v>
      </c>
      <c r="BW15" s="371"/>
      <c r="BX15" s="371"/>
      <c r="BY15" s="371"/>
      <c r="BZ15" s="371"/>
      <c r="CA15" s="371"/>
      <c r="CB15" s="371"/>
      <c r="CC15" s="372"/>
      <c r="CD15" s="508" t="s">
        <v>139</v>
      </c>
      <c r="CE15" s="509"/>
      <c r="CF15" s="509"/>
      <c r="CG15" s="509"/>
      <c r="CH15" s="509"/>
      <c r="CI15" s="509"/>
      <c r="CJ15" s="509"/>
      <c r="CK15" s="509"/>
      <c r="CL15" s="509"/>
      <c r="CM15" s="509"/>
      <c r="CN15" s="509"/>
      <c r="CO15" s="509"/>
      <c r="CP15" s="509"/>
      <c r="CQ15" s="509"/>
      <c r="CR15" s="509"/>
      <c r="CS15" s="510"/>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9"/>
      <c r="B16" s="470"/>
      <c r="C16" s="471"/>
      <c r="D16" s="471"/>
      <c r="E16" s="471"/>
      <c r="F16" s="471"/>
      <c r="G16" s="471"/>
      <c r="H16" s="471"/>
      <c r="I16" s="471"/>
      <c r="J16" s="471"/>
      <c r="K16" s="472"/>
      <c r="L16" s="488" t="s">
        <v>140</v>
      </c>
      <c r="M16" s="511"/>
      <c r="N16" s="511"/>
      <c r="O16" s="511"/>
      <c r="P16" s="511"/>
      <c r="Q16" s="512"/>
      <c r="R16" s="513" t="s">
        <v>141</v>
      </c>
      <c r="S16" s="514"/>
      <c r="T16" s="514"/>
      <c r="U16" s="514"/>
      <c r="V16" s="515"/>
      <c r="W16" s="397"/>
      <c r="X16" s="398"/>
      <c r="Y16" s="398"/>
      <c r="Z16" s="398"/>
      <c r="AA16" s="398"/>
      <c r="AB16" s="387"/>
      <c r="AC16" s="494">
        <v>16.399999999999999</v>
      </c>
      <c r="AD16" s="495"/>
      <c r="AE16" s="495"/>
      <c r="AF16" s="495"/>
      <c r="AG16" s="496"/>
      <c r="AH16" s="494">
        <v>16.2</v>
      </c>
      <c r="AI16" s="495"/>
      <c r="AJ16" s="495"/>
      <c r="AK16" s="495"/>
      <c r="AL16" s="497"/>
      <c r="AM16" s="430"/>
      <c r="AN16" s="431"/>
      <c r="AO16" s="431"/>
      <c r="AP16" s="431"/>
      <c r="AQ16" s="431"/>
      <c r="AR16" s="431"/>
      <c r="AS16" s="431"/>
      <c r="AT16" s="432"/>
      <c r="AU16" s="433"/>
      <c r="AV16" s="434"/>
      <c r="AW16" s="434"/>
      <c r="AX16" s="434"/>
      <c r="AY16" s="435" t="s">
        <v>142</v>
      </c>
      <c r="AZ16" s="436"/>
      <c r="BA16" s="436"/>
      <c r="BB16" s="436"/>
      <c r="BC16" s="436"/>
      <c r="BD16" s="436"/>
      <c r="BE16" s="436"/>
      <c r="BF16" s="436"/>
      <c r="BG16" s="436"/>
      <c r="BH16" s="436"/>
      <c r="BI16" s="436"/>
      <c r="BJ16" s="436"/>
      <c r="BK16" s="436"/>
      <c r="BL16" s="436"/>
      <c r="BM16" s="437"/>
      <c r="BN16" s="438">
        <v>2834953</v>
      </c>
      <c r="BO16" s="439"/>
      <c r="BP16" s="439"/>
      <c r="BQ16" s="439"/>
      <c r="BR16" s="439"/>
      <c r="BS16" s="439"/>
      <c r="BT16" s="439"/>
      <c r="BU16" s="440"/>
      <c r="BV16" s="438">
        <v>2795215</v>
      </c>
      <c r="BW16" s="439"/>
      <c r="BX16" s="439"/>
      <c r="BY16" s="439"/>
      <c r="BZ16" s="439"/>
      <c r="CA16" s="439"/>
      <c r="CB16" s="439"/>
      <c r="CC16" s="440"/>
      <c r="CD16" s="182"/>
      <c r="CE16" s="519"/>
      <c r="CF16" s="519"/>
      <c r="CG16" s="519"/>
      <c r="CH16" s="519"/>
      <c r="CI16" s="519"/>
      <c r="CJ16" s="519"/>
      <c r="CK16" s="519"/>
      <c r="CL16" s="519"/>
      <c r="CM16" s="519"/>
      <c r="CN16" s="519"/>
      <c r="CO16" s="519"/>
      <c r="CP16" s="519"/>
      <c r="CQ16" s="519"/>
      <c r="CR16" s="519"/>
      <c r="CS16" s="520"/>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69"/>
      <c r="B17" s="473"/>
      <c r="C17" s="474"/>
      <c r="D17" s="474"/>
      <c r="E17" s="474"/>
      <c r="F17" s="474"/>
      <c r="G17" s="474"/>
      <c r="H17" s="474"/>
      <c r="I17" s="474"/>
      <c r="J17" s="474"/>
      <c r="K17" s="475"/>
      <c r="L17" s="183"/>
      <c r="M17" s="516" t="s">
        <v>143</v>
      </c>
      <c r="N17" s="517"/>
      <c r="O17" s="517"/>
      <c r="P17" s="517"/>
      <c r="Q17" s="518"/>
      <c r="R17" s="513" t="s">
        <v>144</v>
      </c>
      <c r="S17" s="514"/>
      <c r="T17" s="514"/>
      <c r="U17" s="514"/>
      <c r="V17" s="515"/>
      <c r="W17" s="417" t="s">
        <v>145</v>
      </c>
      <c r="X17" s="418"/>
      <c r="Y17" s="418"/>
      <c r="Z17" s="418"/>
      <c r="AA17" s="418"/>
      <c r="AB17" s="408"/>
      <c r="AC17" s="458">
        <v>725</v>
      </c>
      <c r="AD17" s="459"/>
      <c r="AE17" s="459"/>
      <c r="AF17" s="459"/>
      <c r="AG17" s="501"/>
      <c r="AH17" s="458">
        <v>766</v>
      </c>
      <c r="AI17" s="459"/>
      <c r="AJ17" s="459"/>
      <c r="AK17" s="459"/>
      <c r="AL17" s="460"/>
      <c r="AM17" s="430"/>
      <c r="AN17" s="431"/>
      <c r="AO17" s="431"/>
      <c r="AP17" s="431"/>
      <c r="AQ17" s="431"/>
      <c r="AR17" s="431"/>
      <c r="AS17" s="431"/>
      <c r="AT17" s="432"/>
      <c r="AU17" s="433"/>
      <c r="AV17" s="434"/>
      <c r="AW17" s="434"/>
      <c r="AX17" s="434"/>
      <c r="AY17" s="435" t="s">
        <v>146</v>
      </c>
      <c r="AZ17" s="436"/>
      <c r="BA17" s="436"/>
      <c r="BB17" s="436"/>
      <c r="BC17" s="436"/>
      <c r="BD17" s="436"/>
      <c r="BE17" s="436"/>
      <c r="BF17" s="436"/>
      <c r="BG17" s="436"/>
      <c r="BH17" s="436"/>
      <c r="BI17" s="436"/>
      <c r="BJ17" s="436"/>
      <c r="BK17" s="436"/>
      <c r="BL17" s="436"/>
      <c r="BM17" s="437"/>
      <c r="BN17" s="438">
        <v>483871</v>
      </c>
      <c r="BO17" s="439"/>
      <c r="BP17" s="439"/>
      <c r="BQ17" s="439"/>
      <c r="BR17" s="439"/>
      <c r="BS17" s="439"/>
      <c r="BT17" s="439"/>
      <c r="BU17" s="440"/>
      <c r="BV17" s="438">
        <v>449742</v>
      </c>
      <c r="BW17" s="439"/>
      <c r="BX17" s="439"/>
      <c r="BY17" s="439"/>
      <c r="BZ17" s="439"/>
      <c r="CA17" s="439"/>
      <c r="CB17" s="439"/>
      <c r="CC17" s="440"/>
      <c r="CD17" s="182"/>
      <c r="CE17" s="519"/>
      <c r="CF17" s="519"/>
      <c r="CG17" s="519"/>
      <c r="CH17" s="519"/>
      <c r="CI17" s="519"/>
      <c r="CJ17" s="519"/>
      <c r="CK17" s="519"/>
      <c r="CL17" s="519"/>
      <c r="CM17" s="519"/>
      <c r="CN17" s="519"/>
      <c r="CO17" s="519"/>
      <c r="CP17" s="519"/>
      <c r="CQ17" s="519"/>
      <c r="CR17" s="519"/>
      <c r="CS17" s="520"/>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69"/>
      <c r="B18" s="521" t="s">
        <v>147</v>
      </c>
      <c r="C18" s="450"/>
      <c r="D18" s="450"/>
      <c r="E18" s="522"/>
      <c r="F18" s="522"/>
      <c r="G18" s="522"/>
      <c r="H18" s="522"/>
      <c r="I18" s="522"/>
      <c r="J18" s="522"/>
      <c r="K18" s="522"/>
      <c r="L18" s="523">
        <v>590.79999999999995</v>
      </c>
      <c r="M18" s="523"/>
      <c r="N18" s="523"/>
      <c r="O18" s="523"/>
      <c r="P18" s="523"/>
      <c r="Q18" s="523"/>
      <c r="R18" s="524"/>
      <c r="S18" s="524"/>
      <c r="T18" s="524"/>
      <c r="U18" s="524"/>
      <c r="V18" s="525"/>
      <c r="W18" s="419"/>
      <c r="X18" s="420"/>
      <c r="Y18" s="420"/>
      <c r="Z18" s="420"/>
      <c r="AA18" s="420"/>
      <c r="AB18" s="411"/>
      <c r="AC18" s="526">
        <v>52.5</v>
      </c>
      <c r="AD18" s="527"/>
      <c r="AE18" s="527"/>
      <c r="AF18" s="527"/>
      <c r="AG18" s="528"/>
      <c r="AH18" s="526">
        <v>53.4</v>
      </c>
      <c r="AI18" s="527"/>
      <c r="AJ18" s="527"/>
      <c r="AK18" s="527"/>
      <c r="AL18" s="529"/>
      <c r="AM18" s="430"/>
      <c r="AN18" s="431"/>
      <c r="AO18" s="431"/>
      <c r="AP18" s="431"/>
      <c r="AQ18" s="431"/>
      <c r="AR18" s="431"/>
      <c r="AS18" s="431"/>
      <c r="AT18" s="432"/>
      <c r="AU18" s="433"/>
      <c r="AV18" s="434"/>
      <c r="AW18" s="434"/>
      <c r="AX18" s="434"/>
      <c r="AY18" s="435" t="s">
        <v>148</v>
      </c>
      <c r="AZ18" s="436"/>
      <c r="BA18" s="436"/>
      <c r="BB18" s="436"/>
      <c r="BC18" s="436"/>
      <c r="BD18" s="436"/>
      <c r="BE18" s="436"/>
      <c r="BF18" s="436"/>
      <c r="BG18" s="436"/>
      <c r="BH18" s="436"/>
      <c r="BI18" s="436"/>
      <c r="BJ18" s="436"/>
      <c r="BK18" s="436"/>
      <c r="BL18" s="436"/>
      <c r="BM18" s="437"/>
      <c r="BN18" s="438">
        <v>2372533</v>
      </c>
      <c r="BO18" s="439"/>
      <c r="BP18" s="439"/>
      <c r="BQ18" s="439"/>
      <c r="BR18" s="439"/>
      <c r="BS18" s="439"/>
      <c r="BT18" s="439"/>
      <c r="BU18" s="440"/>
      <c r="BV18" s="438">
        <v>2314005</v>
      </c>
      <c r="BW18" s="439"/>
      <c r="BX18" s="439"/>
      <c r="BY18" s="439"/>
      <c r="BZ18" s="439"/>
      <c r="CA18" s="439"/>
      <c r="CB18" s="439"/>
      <c r="CC18" s="440"/>
      <c r="CD18" s="182"/>
      <c r="CE18" s="519"/>
      <c r="CF18" s="519"/>
      <c r="CG18" s="519"/>
      <c r="CH18" s="519"/>
      <c r="CI18" s="519"/>
      <c r="CJ18" s="519"/>
      <c r="CK18" s="519"/>
      <c r="CL18" s="519"/>
      <c r="CM18" s="519"/>
      <c r="CN18" s="519"/>
      <c r="CO18" s="519"/>
      <c r="CP18" s="519"/>
      <c r="CQ18" s="519"/>
      <c r="CR18" s="519"/>
      <c r="CS18" s="520"/>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69"/>
      <c r="B19" s="521" t="s">
        <v>149</v>
      </c>
      <c r="C19" s="450"/>
      <c r="D19" s="450"/>
      <c r="E19" s="522"/>
      <c r="F19" s="522"/>
      <c r="G19" s="522"/>
      <c r="H19" s="522"/>
      <c r="I19" s="522"/>
      <c r="J19" s="522"/>
      <c r="K19" s="522"/>
      <c r="L19" s="530">
        <v>4</v>
      </c>
      <c r="M19" s="530"/>
      <c r="N19" s="530"/>
      <c r="O19" s="530"/>
      <c r="P19" s="530"/>
      <c r="Q19" s="530"/>
      <c r="R19" s="531"/>
      <c r="S19" s="531"/>
      <c r="T19" s="531"/>
      <c r="U19" s="531"/>
      <c r="V19" s="532"/>
      <c r="W19" s="364"/>
      <c r="X19" s="365"/>
      <c r="Y19" s="365"/>
      <c r="Z19" s="365"/>
      <c r="AA19" s="365"/>
      <c r="AB19" s="365"/>
      <c r="AC19" s="539"/>
      <c r="AD19" s="539"/>
      <c r="AE19" s="539"/>
      <c r="AF19" s="539"/>
      <c r="AG19" s="539"/>
      <c r="AH19" s="539"/>
      <c r="AI19" s="539"/>
      <c r="AJ19" s="539"/>
      <c r="AK19" s="539"/>
      <c r="AL19" s="540"/>
      <c r="AM19" s="430"/>
      <c r="AN19" s="431"/>
      <c r="AO19" s="431"/>
      <c r="AP19" s="431"/>
      <c r="AQ19" s="431"/>
      <c r="AR19" s="431"/>
      <c r="AS19" s="431"/>
      <c r="AT19" s="432"/>
      <c r="AU19" s="433"/>
      <c r="AV19" s="434"/>
      <c r="AW19" s="434"/>
      <c r="AX19" s="434"/>
      <c r="AY19" s="435" t="s">
        <v>150</v>
      </c>
      <c r="AZ19" s="436"/>
      <c r="BA19" s="436"/>
      <c r="BB19" s="436"/>
      <c r="BC19" s="436"/>
      <c r="BD19" s="436"/>
      <c r="BE19" s="436"/>
      <c r="BF19" s="436"/>
      <c r="BG19" s="436"/>
      <c r="BH19" s="436"/>
      <c r="BI19" s="436"/>
      <c r="BJ19" s="436"/>
      <c r="BK19" s="436"/>
      <c r="BL19" s="436"/>
      <c r="BM19" s="437"/>
      <c r="BN19" s="438">
        <v>3120395</v>
      </c>
      <c r="BO19" s="439"/>
      <c r="BP19" s="439"/>
      <c r="BQ19" s="439"/>
      <c r="BR19" s="439"/>
      <c r="BS19" s="439"/>
      <c r="BT19" s="439"/>
      <c r="BU19" s="440"/>
      <c r="BV19" s="438">
        <v>3331363</v>
      </c>
      <c r="BW19" s="439"/>
      <c r="BX19" s="439"/>
      <c r="BY19" s="439"/>
      <c r="BZ19" s="439"/>
      <c r="CA19" s="439"/>
      <c r="CB19" s="439"/>
      <c r="CC19" s="440"/>
      <c r="CD19" s="182"/>
      <c r="CE19" s="519"/>
      <c r="CF19" s="519"/>
      <c r="CG19" s="519"/>
      <c r="CH19" s="519"/>
      <c r="CI19" s="519"/>
      <c r="CJ19" s="519"/>
      <c r="CK19" s="519"/>
      <c r="CL19" s="519"/>
      <c r="CM19" s="519"/>
      <c r="CN19" s="519"/>
      <c r="CO19" s="519"/>
      <c r="CP19" s="519"/>
      <c r="CQ19" s="519"/>
      <c r="CR19" s="519"/>
      <c r="CS19" s="520"/>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69"/>
      <c r="B20" s="521" t="s">
        <v>151</v>
      </c>
      <c r="C20" s="450"/>
      <c r="D20" s="450"/>
      <c r="E20" s="522"/>
      <c r="F20" s="522"/>
      <c r="G20" s="522"/>
      <c r="H20" s="522"/>
      <c r="I20" s="522"/>
      <c r="J20" s="522"/>
      <c r="K20" s="522"/>
      <c r="L20" s="530">
        <v>1200</v>
      </c>
      <c r="M20" s="530"/>
      <c r="N20" s="530"/>
      <c r="O20" s="530"/>
      <c r="P20" s="530"/>
      <c r="Q20" s="530"/>
      <c r="R20" s="531"/>
      <c r="S20" s="531"/>
      <c r="T20" s="531"/>
      <c r="U20" s="531"/>
      <c r="V20" s="532"/>
      <c r="W20" s="419"/>
      <c r="X20" s="420"/>
      <c r="Y20" s="420"/>
      <c r="Z20" s="420"/>
      <c r="AA20" s="420"/>
      <c r="AB20" s="420"/>
      <c r="AC20" s="533"/>
      <c r="AD20" s="533"/>
      <c r="AE20" s="533"/>
      <c r="AF20" s="533"/>
      <c r="AG20" s="533"/>
      <c r="AH20" s="533"/>
      <c r="AI20" s="533"/>
      <c r="AJ20" s="533"/>
      <c r="AK20" s="533"/>
      <c r="AL20" s="534"/>
      <c r="AM20" s="535"/>
      <c r="AN20" s="462"/>
      <c r="AO20" s="462"/>
      <c r="AP20" s="462"/>
      <c r="AQ20" s="462"/>
      <c r="AR20" s="462"/>
      <c r="AS20" s="462"/>
      <c r="AT20" s="463"/>
      <c r="AU20" s="536"/>
      <c r="AV20" s="537"/>
      <c r="AW20" s="537"/>
      <c r="AX20" s="538"/>
      <c r="AY20" s="435"/>
      <c r="AZ20" s="436"/>
      <c r="BA20" s="436"/>
      <c r="BB20" s="436"/>
      <c r="BC20" s="436"/>
      <c r="BD20" s="436"/>
      <c r="BE20" s="436"/>
      <c r="BF20" s="436"/>
      <c r="BG20" s="436"/>
      <c r="BH20" s="436"/>
      <c r="BI20" s="436"/>
      <c r="BJ20" s="436"/>
      <c r="BK20" s="436"/>
      <c r="BL20" s="436"/>
      <c r="BM20" s="437"/>
      <c r="BN20" s="438"/>
      <c r="BO20" s="439"/>
      <c r="BP20" s="439"/>
      <c r="BQ20" s="439"/>
      <c r="BR20" s="439"/>
      <c r="BS20" s="439"/>
      <c r="BT20" s="439"/>
      <c r="BU20" s="440"/>
      <c r="BV20" s="438"/>
      <c r="BW20" s="439"/>
      <c r="BX20" s="439"/>
      <c r="BY20" s="439"/>
      <c r="BZ20" s="439"/>
      <c r="CA20" s="439"/>
      <c r="CB20" s="439"/>
      <c r="CC20" s="440"/>
      <c r="CD20" s="182"/>
      <c r="CE20" s="519"/>
      <c r="CF20" s="519"/>
      <c r="CG20" s="519"/>
      <c r="CH20" s="519"/>
      <c r="CI20" s="519"/>
      <c r="CJ20" s="519"/>
      <c r="CK20" s="519"/>
      <c r="CL20" s="519"/>
      <c r="CM20" s="519"/>
      <c r="CN20" s="519"/>
      <c r="CO20" s="519"/>
      <c r="CP20" s="519"/>
      <c r="CQ20" s="519"/>
      <c r="CR20" s="519"/>
      <c r="CS20" s="520"/>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69"/>
      <c r="B21" s="541" t="s">
        <v>152</v>
      </c>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542"/>
      <c r="AX21" s="543"/>
      <c r="AY21" s="544"/>
      <c r="AZ21" s="545"/>
      <c r="BA21" s="545"/>
      <c r="BB21" s="545"/>
      <c r="BC21" s="545"/>
      <c r="BD21" s="545"/>
      <c r="BE21" s="545"/>
      <c r="BF21" s="545"/>
      <c r="BG21" s="545"/>
      <c r="BH21" s="545"/>
      <c r="BI21" s="545"/>
      <c r="BJ21" s="545"/>
      <c r="BK21" s="545"/>
      <c r="BL21" s="545"/>
      <c r="BM21" s="546"/>
      <c r="BN21" s="547"/>
      <c r="BO21" s="548"/>
      <c r="BP21" s="548"/>
      <c r="BQ21" s="548"/>
      <c r="BR21" s="548"/>
      <c r="BS21" s="548"/>
      <c r="BT21" s="548"/>
      <c r="BU21" s="549"/>
      <c r="BV21" s="547"/>
      <c r="BW21" s="548"/>
      <c r="BX21" s="548"/>
      <c r="BY21" s="548"/>
      <c r="BZ21" s="548"/>
      <c r="CA21" s="548"/>
      <c r="CB21" s="548"/>
      <c r="CC21" s="549"/>
      <c r="CD21" s="182"/>
      <c r="CE21" s="519"/>
      <c r="CF21" s="519"/>
      <c r="CG21" s="519"/>
      <c r="CH21" s="519"/>
      <c r="CI21" s="519"/>
      <c r="CJ21" s="519"/>
      <c r="CK21" s="519"/>
      <c r="CL21" s="519"/>
      <c r="CM21" s="519"/>
      <c r="CN21" s="519"/>
      <c r="CO21" s="519"/>
      <c r="CP21" s="519"/>
      <c r="CQ21" s="519"/>
      <c r="CR21" s="519"/>
      <c r="CS21" s="520"/>
      <c r="CT21" s="404"/>
      <c r="CU21" s="405"/>
      <c r="CV21" s="405"/>
      <c r="CW21" s="405"/>
      <c r="CX21" s="405"/>
      <c r="CY21" s="405"/>
      <c r="CZ21" s="405"/>
      <c r="DA21" s="406"/>
      <c r="DB21" s="404"/>
      <c r="DC21" s="405"/>
      <c r="DD21" s="405"/>
      <c r="DE21" s="405"/>
      <c r="DF21" s="405"/>
      <c r="DG21" s="405"/>
      <c r="DH21" s="405"/>
      <c r="DI21" s="406"/>
    </row>
    <row r="22" spans="1:113" ht="18.75" customHeight="1" x14ac:dyDescent="0.15">
      <c r="A22" s="169"/>
      <c r="B22" s="550" t="s">
        <v>153</v>
      </c>
      <c r="C22" s="551"/>
      <c r="D22" s="552"/>
      <c r="E22" s="413" t="s">
        <v>1</v>
      </c>
      <c r="F22" s="418"/>
      <c r="G22" s="418"/>
      <c r="H22" s="418"/>
      <c r="I22" s="418"/>
      <c r="J22" s="418"/>
      <c r="K22" s="408"/>
      <c r="L22" s="413" t="s">
        <v>154</v>
      </c>
      <c r="M22" s="418"/>
      <c r="N22" s="418"/>
      <c r="O22" s="418"/>
      <c r="P22" s="408"/>
      <c r="Q22" s="559" t="s">
        <v>155</v>
      </c>
      <c r="R22" s="560"/>
      <c r="S22" s="560"/>
      <c r="T22" s="560"/>
      <c r="U22" s="560"/>
      <c r="V22" s="561"/>
      <c r="W22" s="565" t="s">
        <v>156</v>
      </c>
      <c r="X22" s="551"/>
      <c r="Y22" s="552"/>
      <c r="Z22" s="413" t="s">
        <v>1</v>
      </c>
      <c r="AA22" s="418"/>
      <c r="AB22" s="418"/>
      <c r="AC22" s="418"/>
      <c r="AD22" s="418"/>
      <c r="AE22" s="418"/>
      <c r="AF22" s="418"/>
      <c r="AG22" s="408"/>
      <c r="AH22" s="570" t="s">
        <v>157</v>
      </c>
      <c r="AI22" s="418"/>
      <c r="AJ22" s="418"/>
      <c r="AK22" s="418"/>
      <c r="AL22" s="408"/>
      <c r="AM22" s="570" t="s">
        <v>158</v>
      </c>
      <c r="AN22" s="571"/>
      <c r="AO22" s="571"/>
      <c r="AP22" s="571"/>
      <c r="AQ22" s="571"/>
      <c r="AR22" s="572"/>
      <c r="AS22" s="559" t="s">
        <v>155</v>
      </c>
      <c r="AT22" s="560"/>
      <c r="AU22" s="560"/>
      <c r="AV22" s="560"/>
      <c r="AW22" s="560"/>
      <c r="AX22" s="576"/>
      <c r="AY22" s="367" t="s">
        <v>159</v>
      </c>
      <c r="AZ22" s="368"/>
      <c r="BA22" s="368"/>
      <c r="BB22" s="368"/>
      <c r="BC22" s="368"/>
      <c r="BD22" s="368"/>
      <c r="BE22" s="368"/>
      <c r="BF22" s="368"/>
      <c r="BG22" s="368"/>
      <c r="BH22" s="368"/>
      <c r="BI22" s="368"/>
      <c r="BJ22" s="368"/>
      <c r="BK22" s="368"/>
      <c r="BL22" s="368"/>
      <c r="BM22" s="369"/>
      <c r="BN22" s="370">
        <v>5777066</v>
      </c>
      <c r="BO22" s="371"/>
      <c r="BP22" s="371"/>
      <c r="BQ22" s="371"/>
      <c r="BR22" s="371"/>
      <c r="BS22" s="371"/>
      <c r="BT22" s="371"/>
      <c r="BU22" s="372"/>
      <c r="BV22" s="370">
        <v>5873799</v>
      </c>
      <c r="BW22" s="371"/>
      <c r="BX22" s="371"/>
      <c r="BY22" s="371"/>
      <c r="BZ22" s="371"/>
      <c r="CA22" s="371"/>
      <c r="CB22" s="371"/>
      <c r="CC22" s="372"/>
      <c r="CD22" s="182"/>
      <c r="CE22" s="519"/>
      <c r="CF22" s="519"/>
      <c r="CG22" s="519"/>
      <c r="CH22" s="519"/>
      <c r="CI22" s="519"/>
      <c r="CJ22" s="519"/>
      <c r="CK22" s="519"/>
      <c r="CL22" s="519"/>
      <c r="CM22" s="519"/>
      <c r="CN22" s="519"/>
      <c r="CO22" s="519"/>
      <c r="CP22" s="519"/>
      <c r="CQ22" s="519"/>
      <c r="CR22" s="519"/>
      <c r="CS22" s="520"/>
      <c r="CT22" s="404"/>
      <c r="CU22" s="405"/>
      <c r="CV22" s="405"/>
      <c r="CW22" s="405"/>
      <c r="CX22" s="405"/>
      <c r="CY22" s="405"/>
      <c r="CZ22" s="405"/>
      <c r="DA22" s="406"/>
      <c r="DB22" s="404"/>
      <c r="DC22" s="405"/>
      <c r="DD22" s="405"/>
      <c r="DE22" s="405"/>
      <c r="DF22" s="405"/>
      <c r="DG22" s="405"/>
      <c r="DH22" s="405"/>
      <c r="DI22" s="406"/>
    </row>
    <row r="23" spans="1:113" ht="18.75" customHeight="1" x14ac:dyDescent="0.15">
      <c r="A23" s="169"/>
      <c r="B23" s="553"/>
      <c r="C23" s="554"/>
      <c r="D23" s="555"/>
      <c r="E23" s="393"/>
      <c r="F23" s="398"/>
      <c r="G23" s="398"/>
      <c r="H23" s="398"/>
      <c r="I23" s="398"/>
      <c r="J23" s="398"/>
      <c r="K23" s="387"/>
      <c r="L23" s="393"/>
      <c r="M23" s="398"/>
      <c r="N23" s="398"/>
      <c r="O23" s="398"/>
      <c r="P23" s="387"/>
      <c r="Q23" s="562"/>
      <c r="R23" s="563"/>
      <c r="S23" s="563"/>
      <c r="T23" s="563"/>
      <c r="U23" s="563"/>
      <c r="V23" s="564"/>
      <c r="W23" s="566"/>
      <c r="X23" s="554"/>
      <c r="Y23" s="555"/>
      <c r="Z23" s="393"/>
      <c r="AA23" s="398"/>
      <c r="AB23" s="398"/>
      <c r="AC23" s="398"/>
      <c r="AD23" s="398"/>
      <c r="AE23" s="398"/>
      <c r="AF23" s="398"/>
      <c r="AG23" s="387"/>
      <c r="AH23" s="393"/>
      <c r="AI23" s="398"/>
      <c r="AJ23" s="398"/>
      <c r="AK23" s="398"/>
      <c r="AL23" s="387"/>
      <c r="AM23" s="573"/>
      <c r="AN23" s="574"/>
      <c r="AO23" s="574"/>
      <c r="AP23" s="574"/>
      <c r="AQ23" s="574"/>
      <c r="AR23" s="575"/>
      <c r="AS23" s="562"/>
      <c r="AT23" s="563"/>
      <c r="AU23" s="563"/>
      <c r="AV23" s="563"/>
      <c r="AW23" s="563"/>
      <c r="AX23" s="577"/>
      <c r="AY23" s="435" t="s">
        <v>160</v>
      </c>
      <c r="AZ23" s="436"/>
      <c r="BA23" s="436"/>
      <c r="BB23" s="436"/>
      <c r="BC23" s="436"/>
      <c r="BD23" s="436"/>
      <c r="BE23" s="436"/>
      <c r="BF23" s="436"/>
      <c r="BG23" s="436"/>
      <c r="BH23" s="436"/>
      <c r="BI23" s="436"/>
      <c r="BJ23" s="436"/>
      <c r="BK23" s="436"/>
      <c r="BL23" s="436"/>
      <c r="BM23" s="437"/>
      <c r="BN23" s="438">
        <v>5700050</v>
      </c>
      <c r="BO23" s="439"/>
      <c r="BP23" s="439"/>
      <c r="BQ23" s="439"/>
      <c r="BR23" s="439"/>
      <c r="BS23" s="439"/>
      <c r="BT23" s="439"/>
      <c r="BU23" s="440"/>
      <c r="BV23" s="438">
        <v>5764751</v>
      </c>
      <c r="BW23" s="439"/>
      <c r="BX23" s="439"/>
      <c r="BY23" s="439"/>
      <c r="BZ23" s="439"/>
      <c r="CA23" s="439"/>
      <c r="CB23" s="439"/>
      <c r="CC23" s="440"/>
      <c r="CD23" s="182"/>
      <c r="CE23" s="519"/>
      <c r="CF23" s="519"/>
      <c r="CG23" s="519"/>
      <c r="CH23" s="519"/>
      <c r="CI23" s="519"/>
      <c r="CJ23" s="519"/>
      <c r="CK23" s="519"/>
      <c r="CL23" s="519"/>
      <c r="CM23" s="519"/>
      <c r="CN23" s="519"/>
      <c r="CO23" s="519"/>
      <c r="CP23" s="519"/>
      <c r="CQ23" s="519"/>
      <c r="CR23" s="519"/>
      <c r="CS23" s="520"/>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69"/>
      <c r="B24" s="553"/>
      <c r="C24" s="554"/>
      <c r="D24" s="555"/>
      <c r="E24" s="457" t="s">
        <v>161</v>
      </c>
      <c r="F24" s="431"/>
      <c r="G24" s="431"/>
      <c r="H24" s="431"/>
      <c r="I24" s="431"/>
      <c r="J24" s="431"/>
      <c r="K24" s="432"/>
      <c r="L24" s="458">
        <v>1</v>
      </c>
      <c r="M24" s="459"/>
      <c r="N24" s="459"/>
      <c r="O24" s="459"/>
      <c r="P24" s="501"/>
      <c r="Q24" s="458">
        <v>7000</v>
      </c>
      <c r="R24" s="459"/>
      <c r="S24" s="459"/>
      <c r="T24" s="459"/>
      <c r="U24" s="459"/>
      <c r="V24" s="501"/>
      <c r="W24" s="566"/>
      <c r="X24" s="554"/>
      <c r="Y24" s="555"/>
      <c r="Z24" s="457" t="s">
        <v>162</v>
      </c>
      <c r="AA24" s="431"/>
      <c r="AB24" s="431"/>
      <c r="AC24" s="431"/>
      <c r="AD24" s="431"/>
      <c r="AE24" s="431"/>
      <c r="AF24" s="431"/>
      <c r="AG24" s="432"/>
      <c r="AH24" s="458">
        <v>64</v>
      </c>
      <c r="AI24" s="459"/>
      <c r="AJ24" s="459"/>
      <c r="AK24" s="459"/>
      <c r="AL24" s="501"/>
      <c r="AM24" s="458">
        <v>186688</v>
      </c>
      <c r="AN24" s="459"/>
      <c r="AO24" s="459"/>
      <c r="AP24" s="459"/>
      <c r="AQ24" s="459"/>
      <c r="AR24" s="501"/>
      <c r="AS24" s="458">
        <v>2917</v>
      </c>
      <c r="AT24" s="459"/>
      <c r="AU24" s="459"/>
      <c r="AV24" s="459"/>
      <c r="AW24" s="459"/>
      <c r="AX24" s="460"/>
      <c r="AY24" s="544" t="s">
        <v>163</v>
      </c>
      <c r="AZ24" s="545"/>
      <c r="BA24" s="545"/>
      <c r="BB24" s="545"/>
      <c r="BC24" s="545"/>
      <c r="BD24" s="545"/>
      <c r="BE24" s="545"/>
      <c r="BF24" s="545"/>
      <c r="BG24" s="545"/>
      <c r="BH24" s="545"/>
      <c r="BI24" s="545"/>
      <c r="BJ24" s="545"/>
      <c r="BK24" s="545"/>
      <c r="BL24" s="545"/>
      <c r="BM24" s="546"/>
      <c r="BN24" s="438">
        <v>4969088</v>
      </c>
      <c r="BO24" s="439"/>
      <c r="BP24" s="439"/>
      <c r="BQ24" s="439"/>
      <c r="BR24" s="439"/>
      <c r="BS24" s="439"/>
      <c r="BT24" s="439"/>
      <c r="BU24" s="440"/>
      <c r="BV24" s="438">
        <v>4944246</v>
      </c>
      <c r="BW24" s="439"/>
      <c r="BX24" s="439"/>
      <c r="BY24" s="439"/>
      <c r="BZ24" s="439"/>
      <c r="CA24" s="439"/>
      <c r="CB24" s="439"/>
      <c r="CC24" s="440"/>
      <c r="CD24" s="182"/>
      <c r="CE24" s="519"/>
      <c r="CF24" s="519"/>
      <c r="CG24" s="519"/>
      <c r="CH24" s="519"/>
      <c r="CI24" s="519"/>
      <c r="CJ24" s="519"/>
      <c r="CK24" s="519"/>
      <c r="CL24" s="519"/>
      <c r="CM24" s="519"/>
      <c r="CN24" s="519"/>
      <c r="CO24" s="519"/>
      <c r="CP24" s="519"/>
      <c r="CQ24" s="519"/>
      <c r="CR24" s="519"/>
      <c r="CS24" s="520"/>
      <c r="CT24" s="404"/>
      <c r="CU24" s="405"/>
      <c r="CV24" s="405"/>
      <c r="CW24" s="405"/>
      <c r="CX24" s="405"/>
      <c r="CY24" s="405"/>
      <c r="CZ24" s="405"/>
      <c r="DA24" s="406"/>
      <c r="DB24" s="404"/>
      <c r="DC24" s="405"/>
      <c r="DD24" s="405"/>
      <c r="DE24" s="405"/>
      <c r="DF24" s="405"/>
      <c r="DG24" s="405"/>
      <c r="DH24" s="405"/>
      <c r="DI24" s="406"/>
    </row>
    <row r="25" spans="1:113" ht="18.75" customHeight="1" x14ac:dyDescent="0.15">
      <c r="A25" s="169"/>
      <c r="B25" s="553"/>
      <c r="C25" s="554"/>
      <c r="D25" s="555"/>
      <c r="E25" s="457" t="s">
        <v>164</v>
      </c>
      <c r="F25" s="431"/>
      <c r="G25" s="431"/>
      <c r="H25" s="431"/>
      <c r="I25" s="431"/>
      <c r="J25" s="431"/>
      <c r="K25" s="432"/>
      <c r="L25" s="458">
        <v>1</v>
      </c>
      <c r="M25" s="459"/>
      <c r="N25" s="459"/>
      <c r="O25" s="459"/>
      <c r="P25" s="501"/>
      <c r="Q25" s="458">
        <v>6000</v>
      </c>
      <c r="R25" s="459"/>
      <c r="S25" s="459"/>
      <c r="T25" s="459"/>
      <c r="U25" s="459"/>
      <c r="V25" s="501"/>
      <c r="W25" s="566"/>
      <c r="X25" s="554"/>
      <c r="Y25" s="555"/>
      <c r="Z25" s="457" t="s">
        <v>165</v>
      </c>
      <c r="AA25" s="431"/>
      <c r="AB25" s="431"/>
      <c r="AC25" s="431"/>
      <c r="AD25" s="431"/>
      <c r="AE25" s="431"/>
      <c r="AF25" s="431"/>
      <c r="AG25" s="432"/>
      <c r="AH25" s="458" t="s">
        <v>122</v>
      </c>
      <c r="AI25" s="459"/>
      <c r="AJ25" s="459"/>
      <c r="AK25" s="459"/>
      <c r="AL25" s="501"/>
      <c r="AM25" s="458" t="s">
        <v>122</v>
      </c>
      <c r="AN25" s="459"/>
      <c r="AO25" s="459"/>
      <c r="AP25" s="459"/>
      <c r="AQ25" s="459"/>
      <c r="AR25" s="501"/>
      <c r="AS25" s="458" t="s">
        <v>122</v>
      </c>
      <c r="AT25" s="459"/>
      <c r="AU25" s="459"/>
      <c r="AV25" s="459"/>
      <c r="AW25" s="459"/>
      <c r="AX25" s="460"/>
      <c r="AY25" s="367" t="s">
        <v>166</v>
      </c>
      <c r="AZ25" s="368"/>
      <c r="BA25" s="368"/>
      <c r="BB25" s="368"/>
      <c r="BC25" s="368"/>
      <c r="BD25" s="368"/>
      <c r="BE25" s="368"/>
      <c r="BF25" s="368"/>
      <c r="BG25" s="368"/>
      <c r="BH25" s="368"/>
      <c r="BI25" s="368"/>
      <c r="BJ25" s="368"/>
      <c r="BK25" s="368"/>
      <c r="BL25" s="368"/>
      <c r="BM25" s="369"/>
      <c r="BN25" s="370">
        <v>101150</v>
      </c>
      <c r="BO25" s="371"/>
      <c r="BP25" s="371"/>
      <c r="BQ25" s="371"/>
      <c r="BR25" s="371"/>
      <c r="BS25" s="371"/>
      <c r="BT25" s="371"/>
      <c r="BU25" s="372"/>
      <c r="BV25" s="370">
        <v>91162</v>
      </c>
      <c r="BW25" s="371"/>
      <c r="BX25" s="371"/>
      <c r="BY25" s="371"/>
      <c r="BZ25" s="371"/>
      <c r="CA25" s="371"/>
      <c r="CB25" s="371"/>
      <c r="CC25" s="372"/>
      <c r="CD25" s="182"/>
      <c r="CE25" s="519"/>
      <c r="CF25" s="519"/>
      <c r="CG25" s="519"/>
      <c r="CH25" s="519"/>
      <c r="CI25" s="519"/>
      <c r="CJ25" s="519"/>
      <c r="CK25" s="519"/>
      <c r="CL25" s="519"/>
      <c r="CM25" s="519"/>
      <c r="CN25" s="519"/>
      <c r="CO25" s="519"/>
      <c r="CP25" s="519"/>
      <c r="CQ25" s="519"/>
      <c r="CR25" s="519"/>
      <c r="CS25" s="520"/>
      <c r="CT25" s="404"/>
      <c r="CU25" s="405"/>
      <c r="CV25" s="405"/>
      <c r="CW25" s="405"/>
      <c r="CX25" s="405"/>
      <c r="CY25" s="405"/>
      <c r="CZ25" s="405"/>
      <c r="DA25" s="406"/>
      <c r="DB25" s="404"/>
      <c r="DC25" s="405"/>
      <c r="DD25" s="405"/>
      <c r="DE25" s="405"/>
      <c r="DF25" s="405"/>
      <c r="DG25" s="405"/>
      <c r="DH25" s="405"/>
      <c r="DI25" s="406"/>
    </row>
    <row r="26" spans="1:113" ht="18.75" customHeight="1" x14ac:dyDescent="0.15">
      <c r="A26" s="169"/>
      <c r="B26" s="553"/>
      <c r="C26" s="554"/>
      <c r="D26" s="555"/>
      <c r="E26" s="457" t="s">
        <v>167</v>
      </c>
      <c r="F26" s="431"/>
      <c r="G26" s="431"/>
      <c r="H26" s="431"/>
      <c r="I26" s="431"/>
      <c r="J26" s="431"/>
      <c r="K26" s="432"/>
      <c r="L26" s="458">
        <v>1</v>
      </c>
      <c r="M26" s="459"/>
      <c r="N26" s="459"/>
      <c r="O26" s="459"/>
      <c r="P26" s="501"/>
      <c r="Q26" s="458">
        <v>5500</v>
      </c>
      <c r="R26" s="459"/>
      <c r="S26" s="459"/>
      <c r="T26" s="459"/>
      <c r="U26" s="459"/>
      <c r="V26" s="501"/>
      <c r="W26" s="566"/>
      <c r="X26" s="554"/>
      <c r="Y26" s="555"/>
      <c r="Z26" s="457" t="s">
        <v>168</v>
      </c>
      <c r="AA26" s="578"/>
      <c r="AB26" s="578"/>
      <c r="AC26" s="578"/>
      <c r="AD26" s="578"/>
      <c r="AE26" s="578"/>
      <c r="AF26" s="578"/>
      <c r="AG26" s="579"/>
      <c r="AH26" s="458">
        <v>1</v>
      </c>
      <c r="AI26" s="459"/>
      <c r="AJ26" s="459"/>
      <c r="AK26" s="459"/>
      <c r="AL26" s="501"/>
      <c r="AM26" s="458" t="s">
        <v>169</v>
      </c>
      <c r="AN26" s="459"/>
      <c r="AO26" s="459"/>
      <c r="AP26" s="459"/>
      <c r="AQ26" s="459"/>
      <c r="AR26" s="501"/>
      <c r="AS26" s="458" t="s">
        <v>169</v>
      </c>
      <c r="AT26" s="459"/>
      <c r="AU26" s="459"/>
      <c r="AV26" s="459"/>
      <c r="AW26" s="459"/>
      <c r="AX26" s="460"/>
      <c r="AY26" s="441" t="s">
        <v>170</v>
      </c>
      <c r="AZ26" s="442"/>
      <c r="BA26" s="442"/>
      <c r="BB26" s="442"/>
      <c r="BC26" s="442"/>
      <c r="BD26" s="442"/>
      <c r="BE26" s="442"/>
      <c r="BF26" s="442"/>
      <c r="BG26" s="442"/>
      <c r="BH26" s="442"/>
      <c r="BI26" s="442"/>
      <c r="BJ26" s="442"/>
      <c r="BK26" s="442"/>
      <c r="BL26" s="442"/>
      <c r="BM26" s="443"/>
      <c r="BN26" s="438" t="s">
        <v>122</v>
      </c>
      <c r="BO26" s="439"/>
      <c r="BP26" s="439"/>
      <c r="BQ26" s="439"/>
      <c r="BR26" s="439"/>
      <c r="BS26" s="439"/>
      <c r="BT26" s="439"/>
      <c r="BU26" s="440"/>
      <c r="BV26" s="438" t="s">
        <v>122</v>
      </c>
      <c r="BW26" s="439"/>
      <c r="BX26" s="439"/>
      <c r="BY26" s="439"/>
      <c r="BZ26" s="439"/>
      <c r="CA26" s="439"/>
      <c r="CB26" s="439"/>
      <c r="CC26" s="440"/>
      <c r="CD26" s="182"/>
      <c r="CE26" s="519"/>
      <c r="CF26" s="519"/>
      <c r="CG26" s="519"/>
      <c r="CH26" s="519"/>
      <c r="CI26" s="519"/>
      <c r="CJ26" s="519"/>
      <c r="CK26" s="519"/>
      <c r="CL26" s="519"/>
      <c r="CM26" s="519"/>
      <c r="CN26" s="519"/>
      <c r="CO26" s="519"/>
      <c r="CP26" s="519"/>
      <c r="CQ26" s="519"/>
      <c r="CR26" s="519"/>
      <c r="CS26" s="520"/>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69"/>
      <c r="B27" s="553"/>
      <c r="C27" s="554"/>
      <c r="D27" s="555"/>
      <c r="E27" s="457" t="s">
        <v>171</v>
      </c>
      <c r="F27" s="431"/>
      <c r="G27" s="431"/>
      <c r="H27" s="431"/>
      <c r="I27" s="431"/>
      <c r="J27" s="431"/>
      <c r="K27" s="432"/>
      <c r="L27" s="458">
        <v>1</v>
      </c>
      <c r="M27" s="459"/>
      <c r="N27" s="459"/>
      <c r="O27" s="459"/>
      <c r="P27" s="501"/>
      <c r="Q27" s="458">
        <v>2600</v>
      </c>
      <c r="R27" s="459"/>
      <c r="S27" s="459"/>
      <c r="T27" s="459"/>
      <c r="U27" s="459"/>
      <c r="V27" s="501"/>
      <c r="W27" s="566"/>
      <c r="X27" s="554"/>
      <c r="Y27" s="555"/>
      <c r="Z27" s="457" t="s">
        <v>172</v>
      </c>
      <c r="AA27" s="431"/>
      <c r="AB27" s="431"/>
      <c r="AC27" s="431"/>
      <c r="AD27" s="431"/>
      <c r="AE27" s="431"/>
      <c r="AF27" s="431"/>
      <c r="AG27" s="432"/>
      <c r="AH27" s="458" t="s">
        <v>122</v>
      </c>
      <c r="AI27" s="459"/>
      <c r="AJ27" s="459"/>
      <c r="AK27" s="459"/>
      <c r="AL27" s="501"/>
      <c r="AM27" s="458" t="s">
        <v>122</v>
      </c>
      <c r="AN27" s="459"/>
      <c r="AO27" s="459"/>
      <c r="AP27" s="459"/>
      <c r="AQ27" s="459"/>
      <c r="AR27" s="501"/>
      <c r="AS27" s="458" t="s">
        <v>122</v>
      </c>
      <c r="AT27" s="459"/>
      <c r="AU27" s="459"/>
      <c r="AV27" s="459"/>
      <c r="AW27" s="459"/>
      <c r="AX27" s="460"/>
      <c r="AY27" s="502" t="s">
        <v>173</v>
      </c>
      <c r="AZ27" s="503"/>
      <c r="BA27" s="503"/>
      <c r="BB27" s="503"/>
      <c r="BC27" s="503"/>
      <c r="BD27" s="503"/>
      <c r="BE27" s="503"/>
      <c r="BF27" s="503"/>
      <c r="BG27" s="503"/>
      <c r="BH27" s="503"/>
      <c r="BI27" s="503"/>
      <c r="BJ27" s="503"/>
      <c r="BK27" s="503"/>
      <c r="BL27" s="503"/>
      <c r="BM27" s="504"/>
      <c r="BN27" s="547" t="s">
        <v>122</v>
      </c>
      <c r="BO27" s="548"/>
      <c r="BP27" s="548"/>
      <c r="BQ27" s="548"/>
      <c r="BR27" s="548"/>
      <c r="BS27" s="548"/>
      <c r="BT27" s="548"/>
      <c r="BU27" s="549"/>
      <c r="BV27" s="547" t="s">
        <v>122</v>
      </c>
      <c r="BW27" s="548"/>
      <c r="BX27" s="548"/>
      <c r="BY27" s="548"/>
      <c r="BZ27" s="548"/>
      <c r="CA27" s="548"/>
      <c r="CB27" s="548"/>
      <c r="CC27" s="549"/>
      <c r="CD27" s="184"/>
      <c r="CE27" s="519"/>
      <c r="CF27" s="519"/>
      <c r="CG27" s="519"/>
      <c r="CH27" s="519"/>
      <c r="CI27" s="519"/>
      <c r="CJ27" s="519"/>
      <c r="CK27" s="519"/>
      <c r="CL27" s="519"/>
      <c r="CM27" s="519"/>
      <c r="CN27" s="519"/>
      <c r="CO27" s="519"/>
      <c r="CP27" s="519"/>
      <c r="CQ27" s="519"/>
      <c r="CR27" s="519"/>
      <c r="CS27" s="520"/>
      <c r="CT27" s="404"/>
      <c r="CU27" s="405"/>
      <c r="CV27" s="405"/>
      <c r="CW27" s="405"/>
      <c r="CX27" s="405"/>
      <c r="CY27" s="405"/>
      <c r="CZ27" s="405"/>
      <c r="DA27" s="406"/>
      <c r="DB27" s="404"/>
      <c r="DC27" s="405"/>
      <c r="DD27" s="405"/>
      <c r="DE27" s="405"/>
      <c r="DF27" s="405"/>
      <c r="DG27" s="405"/>
      <c r="DH27" s="405"/>
      <c r="DI27" s="406"/>
    </row>
    <row r="28" spans="1:113" ht="18.75" customHeight="1" x14ac:dyDescent="0.15">
      <c r="A28" s="169"/>
      <c r="B28" s="553"/>
      <c r="C28" s="554"/>
      <c r="D28" s="555"/>
      <c r="E28" s="457" t="s">
        <v>174</v>
      </c>
      <c r="F28" s="431"/>
      <c r="G28" s="431"/>
      <c r="H28" s="431"/>
      <c r="I28" s="431"/>
      <c r="J28" s="431"/>
      <c r="K28" s="432"/>
      <c r="L28" s="458">
        <v>1</v>
      </c>
      <c r="M28" s="459"/>
      <c r="N28" s="459"/>
      <c r="O28" s="459"/>
      <c r="P28" s="501"/>
      <c r="Q28" s="458">
        <v>2200</v>
      </c>
      <c r="R28" s="459"/>
      <c r="S28" s="459"/>
      <c r="T28" s="459"/>
      <c r="U28" s="459"/>
      <c r="V28" s="501"/>
      <c r="W28" s="566"/>
      <c r="X28" s="554"/>
      <c r="Y28" s="555"/>
      <c r="Z28" s="457" t="s">
        <v>175</v>
      </c>
      <c r="AA28" s="431"/>
      <c r="AB28" s="431"/>
      <c r="AC28" s="431"/>
      <c r="AD28" s="431"/>
      <c r="AE28" s="431"/>
      <c r="AF28" s="431"/>
      <c r="AG28" s="432"/>
      <c r="AH28" s="458" t="s">
        <v>122</v>
      </c>
      <c r="AI28" s="459"/>
      <c r="AJ28" s="459"/>
      <c r="AK28" s="459"/>
      <c r="AL28" s="501"/>
      <c r="AM28" s="458" t="s">
        <v>122</v>
      </c>
      <c r="AN28" s="459"/>
      <c r="AO28" s="459"/>
      <c r="AP28" s="459"/>
      <c r="AQ28" s="459"/>
      <c r="AR28" s="501"/>
      <c r="AS28" s="458" t="s">
        <v>122</v>
      </c>
      <c r="AT28" s="459"/>
      <c r="AU28" s="459"/>
      <c r="AV28" s="459"/>
      <c r="AW28" s="459"/>
      <c r="AX28" s="460"/>
      <c r="AY28" s="580" t="s">
        <v>176</v>
      </c>
      <c r="AZ28" s="581"/>
      <c r="BA28" s="581"/>
      <c r="BB28" s="582"/>
      <c r="BC28" s="367" t="s">
        <v>46</v>
      </c>
      <c r="BD28" s="368"/>
      <c r="BE28" s="368"/>
      <c r="BF28" s="368"/>
      <c r="BG28" s="368"/>
      <c r="BH28" s="368"/>
      <c r="BI28" s="368"/>
      <c r="BJ28" s="368"/>
      <c r="BK28" s="368"/>
      <c r="BL28" s="368"/>
      <c r="BM28" s="369"/>
      <c r="BN28" s="370">
        <v>1523950</v>
      </c>
      <c r="BO28" s="371"/>
      <c r="BP28" s="371"/>
      <c r="BQ28" s="371"/>
      <c r="BR28" s="371"/>
      <c r="BS28" s="371"/>
      <c r="BT28" s="371"/>
      <c r="BU28" s="372"/>
      <c r="BV28" s="370">
        <v>1363615</v>
      </c>
      <c r="BW28" s="371"/>
      <c r="BX28" s="371"/>
      <c r="BY28" s="371"/>
      <c r="BZ28" s="371"/>
      <c r="CA28" s="371"/>
      <c r="CB28" s="371"/>
      <c r="CC28" s="372"/>
      <c r="CD28" s="182"/>
      <c r="CE28" s="519"/>
      <c r="CF28" s="519"/>
      <c r="CG28" s="519"/>
      <c r="CH28" s="519"/>
      <c r="CI28" s="519"/>
      <c r="CJ28" s="519"/>
      <c r="CK28" s="519"/>
      <c r="CL28" s="519"/>
      <c r="CM28" s="519"/>
      <c r="CN28" s="519"/>
      <c r="CO28" s="519"/>
      <c r="CP28" s="519"/>
      <c r="CQ28" s="519"/>
      <c r="CR28" s="519"/>
      <c r="CS28" s="520"/>
      <c r="CT28" s="404"/>
      <c r="CU28" s="405"/>
      <c r="CV28" s="405"/>
      <c r="CW28" s="405"/>
      <c r="CX28" s="405"/>
      <c r="CY28" s="405"/>
      <c r="CZ28" s="405"/>
      <c r="DA28" s="406"/>
      <c r="DB28" s="404"/>
      <c r="DC28" s="405"/>
      <c r="DD28" s="405"/>
      <c r="DE28" s="405"/>
      <c r="DF28" s="405"/>
      <c r="DG28" s="405"/>
      <c r="DH28" s="405"/>
      <c r="DI28" s="406"/>
    </row>
    <row r="29" spans="1:113" ht="18.75" customHeight="1" x14ac:dyDescent="0.15">
      <c r="A29" s="169"/>
      <c r="B29" s="553"/>
      <c r="C29" s="554"/>
      <c r="D29" s="555"/>
      <c r="E29" s="457" t="s">
        <v>177</v>
      </c>
      <c r="F29" s="431"/>
      <c r="G29" s="431"/>
      <c r="H29" s="431"/>
      <c r="I29" s="431"/>
      <c r="J29" s="431"/>
      <c r="K29" s="432"/>
      <c r="L29" s="458">
        <v>6</v>
      </c>
      <c r="M29" s="459"/>
      <c r="N29" s="459"/>
      <c r="O29" s="459"/>
      <c r="P29" s="501"/>
      <c r="Q29" s="458">
        <v>1900</v>
      </c>
      <c r="R29" s="459"/>
      <c r="S29" s="459"/>
      <c r="T29" s="459"/>
      <c r="U29" s="459"/>
      <c r="V29" s="501"/>
      <c r="W29" s="567"/>
      <c r="X29" s="568"/>
      <c r="Y29" s="569"/>
      <c r="Z29" s="457" t="s">
        <v>178</v>
      </c>
      <c r="AA29" s="431"/>
      <c r="AB29" s="431"/>
      <c r="AC29" s="431"/>
      <c r="AD29" s="431"/>
      <c r="AE29" s="431"/>
      <c r="AF29" s="431"/>
      <c r="AG29" s="432"/>
      <c r="AH29" s="458">
        <v>64</v>
      </c>
      <c r="AI29" s="459"/>
      <c r="AJ29" s="459"/>
      <c r="AK29" s="459"/>
      <c r="AL29" s="501"/>
      <c r="AM29" s="458">
        <v>186688</v>
      </c>
      <c r="AN29" s="459"/>
      <c r="AO29" s="459"/>
      <c r="AP29" s="459"/>
      <c r="AQ29" s="459"/>
      <c r="AR29" s="501"/>
      <c r="AS29" s="458">
        <v>2917</v>
      </c>
      <c r="AT29" s="459"/>
      <c r="AU29" s="459"/>
      <c r="AV29" s="459"/>
      <c r="AW29" s="459"/>
      <c r="AX29" s="460"/>
      <c r="AY29" s="583"/>
      <c r="AZ29" s="584"/>
      <c r="BA29" s="584"/>
      <c r="BB29" s="585"/>
      <c r="BC29" s="435" t="s">
        <v>179</v>
      </c>
      <c r="BD29" s="436"/>
      <c r="BE29" s="436"/>
      <c r="BF29" s="436"/>
      <c r="BG29" s="436"/>
      <c r="BH29" s="436"/>
      <c r="BI29" s="436"/>
      <c r="BJ29" s="436"/>
      <c r="BK29" s="436"/>
      <c r="BL29" s="436"/>
      <c r="BM29" s="437"/>
      <c r="BN29" s="438">
        <v>33548</v>
      </c>
      <c r="BO29" s="439"/>
      <c r="BP29" s="439"/>
      <c r="BQ29" s="439"/>
      <c r="BR29" s="439"/>
      <c r="BS29" s="439"/>
      <c r="BT29" s="439"/>
      <c r="BU29" s="440"/>
      <c r="BV29" s="438">
        <v>33547</v>
      </c>
      <c r="BW29" s="439"/>
      <c r="BX29" s="439"/>
      <c r="BY29" s="439"/>
      <c r="BZ29" s="439"/>
      <c r="CA29" s="439"/>
      <c r="CB29" s="439"/>
      <c r="CC29" s="440"/>
      <c r="CD29" s="184"/>
      <c r="CE29" s="519"/>
      <c r="CF29" s="519"/>
      <c r="CG29" s="519"/>
      <c r="CH29" s="519"/>
      <c r="CI29" s="519"/>
      <c r="CJ29" s="519"/>
      <c r="CK29" s="519"/>
      <c r="CL29" s="519"/>
      <c r="CM29" s="519"/>
      <c r="CN29" s="519"/>
      <c r="CO29" s="519"/>
      <c r="CP29" s="519"/>
      <c r="CQ29" s="519"/>
      <c r="CR29" s="519"/>
      <c r="CS29" s="520"/>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69"/>
      <c r="B30" s="556"/>
      <c r="C30" s="557"/>
      <c r="D30" s="558"/>
      <c r="E30" s="461"/>
      <c r="F30" s="462"/>
      <c r="G30" s="462"/>
      <c r="H30" s="462"/>
      <c r="I30" s="462"/>
      <c r="J30" s="462"/>
      <c r="K30" s="463"/>
      <c r="L30" s="590"/>
      <c r="M30" s="591"/>
      <c r="N30" s="591"/>
      <c r="O30" s="591"/>
      <c r="P30" s="592"/>
      <c r="Q30" s="590"/>
      <c r="R30" s="591"/>
      <c r="S30" s="591"/>
      <c r="T30" s="591"/>
      <c r="U30" s="591"/>
      <c r="V30" s="592"/>
      <c r="W30" s="593" t="s">
        <v>180</v>
      </c>
      <c r="X30" s="594"/>
      <c r="Y30" s="594"/>
      <c r="Z30" s="594"/>
      <c r="AA30" s="594"/>
      <c r="AB30" s="594"/>
      <c r="AC30" s="594"/>
      <c r="AD30" s="594"/>
      <c r="AE30" s="594"/>
      <c r="AF30" s="594"/>
      <c r="AG30" s="595"/>
      <c r="AH30" s="526">
        <v>95.8</v>
      </c>
      <c r="AI30" s="527"/>
      <c r="AJ30" s="527"/>
      <c r="AK30" s="527"/>
      <c r="AL30" s="527"/>
      <c r="AM30" s="527"/>
      <c r="AN30" s="527"/>
      <c r="AO30" s="527"/>
      <c r="AP30" s="527"/>
      <c r="AQ30" s="527"/>
      <c r="AR30" s="527"/>
      <c r="AS30" s="527"/>
      <c r="AT30" s="527"/>
      <c r="AU30" s="527"/>
      <c r="AV30" s="527"/>
      <c r="AW30" s="527"/>
      <c r="AX30" s="529"/>
      <c r="AY30" s="586"/>
      <c r="AZ30" s="587"/>
      <c r="BA30" s="587"/>
      <c r="BB30" s="588"/>
      <c r="BC30" s="544" t="s">
        <v>48</v>
      </c>
      <c r="BD30" s="545"/>
      <c r="BE30" s="545"/>
      <c r="BF30" s="545"/>
      <c r="BG30" s="545"/>
      <c r="BH30" s="545"/>
      <c r="BI30" s="545"/>
      <c r="BJ30" s="545"/>
      <c r="BK30" s="545"/>
      <c r="BL30" s="545"/>
      <c r="BM30" s="546"/>
      <c r="BN30" s="547">
        <v>1044650</v>
      </c>
      <c r="BO30" s="548"/>
      <c r="BP30" s="548"/>
      <c r="BQ30" s="548"/>
      <c r="BR30" s="548"/>
      <c r="BS30" s="548"/>
      <c r="BT30" s="548"/>
      <c r="BU30" s="549"/>
      <c r="BV30" s="547">
        <v>927628</v>
      </c>
      <c r="BW30" s="548"/>
      <c r="BX30" s="548"/>
      <c r="BY30" s="548"/>
      <c r="BZ30" s="548"/>
      <c r="CA30" s="548"/>
      <c r="CB30" s="548"/>
      <c r="CC30" s="549"/>
      <c r="CD30" s="185"/>
      <c r="CE30" s="186"/>
      <c r="CF30" s="186"/>
      <c r="CG30" s="186"/>
      <c r="CH30" s="186"/>
      <c r="CI30" s="186"/>
      <c r="CJ30" s="186"/>
      <c r="CK30" s="186"/>
      <c r="CL30" s="186"/>
      <c r="CM30" s="186"/>
      <c r="CN30" s="186"/>
      <c r="CO30" s="186"/>
      <c r="CP30" s="186"/>
      <c r="CQ30" s="186"/>
      <c r="CR30" s="186"/>
      <c r="CS30" s="187"/>
      <c r="CT30" s="188"/>
      <c r="CU30" s="189"/>
      <c r="CV30" s="189"/>
      <c r="CW30" s="189"/>
      <c r="CX30" s="189"/>
      <c r="CY30" s="189"/>
      <c r="CZ30" s="189"/>
      <c r="DA30" s="190"/>
      <c r="DB30" s="188"/>
      <c r="DC30" s="189"/>
      <c r="DD30" s="189"/>
      <c r="DE30" s="189"/>
      <c r="DF30" s="189"/>
      <c r="DG30" s="189"/>
      <c r="DH30" s="189"/>
      <c r="DI30" s="190"/>
    </row>
    <row r="31" spans="1:113" ht="13.5" customHeight="1" x14ac:dyDescent="0.15">
      <c r="A31" s="169"/>
      <c r="B31" s="191"/>
      <c r="DI31" s="192"/>
    </row>
    <row r="32" spans="1:113" ht="13.5" customHeight="1" x14ac:dyDescent="0.15">
      <c r="A32" s="169"/>
      <c r="B32" s="193"/>
      <c r="C32" s="589" t="s">
        <v>181</v>
      </c>
      <c r="D32" s="589"/>
      <c r="E32" s="589"/>
      <c r="F32" s="589"/>
      <c r="G32" s="589"/>
      <c r="H32" s="589"/>
      <c r="I32" s="589"/>
      <c r="J32" s="589"/>
      <c r="K32" s="589"/>
      <c r="L32" s="589"/>
      <c r="M32" s="589"/>
      <c r="N32" s="589"/>
      <c r="O32" s="589"/>
      <c r="P32" s="589"/>
      <c r="Q32" s="589"/>
      <c r="R32" s="589"/>
      <c r="S32" s="589"/>
      <c r="U32" s="442" t="s">
        <v>182</v>
      </c>
      <c r="V32" s="442"/>
      <c r="W32" s="442"/>
      <c r="X32" s="442"/>
      <c r="Y32" s="442"/>
      <c r="Z32" s="442"/>
      <c r="AA32" s="442"/>
      <c r="AB32" s="442"/>
      <c r="AC32" s="442"/>
      <c r="AD32" s="442"/>
      <c r="AE32" s="442"/>
      <c r="AF32" s="442"/>
      <c r="AG32" s="442"/>
      <c r="AH32" s="442"/>
      <c r="AI32" s="442"/>
      <c r="AJ32" s="442"/>
      <c r="AK32" s="442"/>
      <c r="AM32" s="442" t="s">
        <v>183</v>
      </c>
      <c r="AN32" s="442"/>
      <c r="AO32" s="442"/>
      <c r="AP32" s="442"/>
      <c r="AQ32" s="442"/>
      <c r="AR32" s="442"/>
      <c r="AS32" s="442"/>
      <c r="AT32" s="442"/>
      <c r="AU32" s="442"/>
      <c r="AV32" s="442"/>
      <c r="AW32" s="442"/>
      <c r="AX32" s="442"/>
      <c r="AY32" s="442"/>
      <c r="AZ32" s="442"/>
      <c r="BA32" s="442"/>
      <c r="BB32" s="442"/>
      <c r="BC32" s="442"/>
      <c r="BE32" s="442" t="s">
        <v>184</v>
      </c>
      <c r="BF32" s="442"/>
      <c r="BG32" s="442"/>
      <c r="BH32" s="442"/>
      <c r="BI32" s="442"/>
      <c r="BJ32" s="442"/>
      <c r="BK32" s="442"/>
      <c r="BL32" s="442"/>
      <c r="BM32" s="442"/>
      <c r="BN32" s="442"/>
      <c r="BO32" s="442"/>
      <c r="BP32" s="442"/>
      <c r="BQ32" s="442"/>
      <c r="BR32" s="442"/>
      <c r="BS32" s="442"/>
      <c r="BT32" s="442"/>
      <c r="BU32" s="442"/>
      <c r="BW32" s="442" t="s">
        <v>185</v>
      </c>
      <c r="BX32" s="442"/>
      <c r="BY32" s="442"/>
      <c r="BZ32" s="442"/>
      <c r="CA32" s="442"/>
      <c r="CB32" s="442"/>
      <c r="CC32" s="442"/>
      <c r="CD32" s="442"/>
      <c r="CE32" s="442"/>
      <c r="CF32" s="442"/>
      <c r="CG32" s="442"/>
      <c r="CH32" s="442"/>
      <c r="CI32" s="442"/>
      <c r="CJ32" s="442"/>
      <c r="CK32" s="442"/>
      <c r="CL32" s="442"/>
      <c r="CM32" s="442"/>
      <c r="CO32" s="442" t="s">
        <v>186</v>
      </c>
      <c r="CP32" s="442"/>
      <c r="CQ32" s="442"/>
      <c r="CR32" s="442"/>
      <c r="CS32" s="442"/>
      <c r="CT32" s="442"/>
      <c r="CU32" s="442"/>
      <c r="CV32" s="442"/>
      <c r="CW32" s="442"/>
      <c r="CX32" s="442"/>
      <c r="CY32" s="442"/>
      <c r="CZ32" s="442"/>
      <c r="DA32" s="442"/>
      <c r="DB32" s="442"/>
      <c r="DC32" s="442"/>
      <c r="DD32" s="442"/>
      <c r="DE32" s="442"/>
      <c r="DI32" s="192"/>
    </row>
    <row r="33" spans="1:113" ht="13.5" customHeight="1" x14ac:dyDescent="0.15">
      <c r="A33" s="169"/>
      <c r="B33" s="193"/>
      <c r="C33" s="425" t="s">
        <v>187</v>
      </c>
      <c r="D33" s="425"/>
      <c r="E33" s="396" t="s">
        <v>188</v>
      </c>
      <c r="F33" s="396"/>
      <c r="G33" s="396"/>
      <c r="H33" s="396"/>
      <c r="I33" s="396"/>
      <c r="J33" s="396"/>
      <c r="K33" s="396"/>
      <c r="L33" s="396"/>
      <c r="M33" s="396"/>
      <c r="N33" s="396"/>
      <c r="O33" s="396"/>
      <c r="P33" s="396"/>
      <c r="Q33" s="396"/>
      <c r="R33" s="396"/>
      <c r="S33" s="396"/>
      <c r="T33" s="194"/>
      <c r="U33" s="425" t="s">
        <v>187</v>
      </c>
      <c r="V33" s="425"/>
      <c r="W33" s="396" t="s">
        <v>188</v>
      </c>
      <c r="X33" s="396"/>
      <c r="Y33" s="396"/>
      <c r="Z33" s="396"/>
      <c r="AA33" s="396"/>
      <c r="AB33" s="396"/>
      <c r="AC33" s="396"/>
      <c r="AD33" s="396"/>
      <c r="AE33" s="396"/>
      <c r="AF33" s="396"/>
      <c r="AG33" s="396"/>
      <c r="AH33" s="396"/>
      <c r="AI33" s="396"/>
      <c r="AJ33" s="396"/>
      <c r="AK33" s="396"/>
      <c r="AL33" s="194"/>
      <c r="AM33" s="425" t="s">
        <v>187</v>
      </c>
      <c r="AN33" s="425"/>
      <c r="AO33" s="396" t="s">
        <v>188</v>
      </c>
      <c r="AP33" s="396"/>
      <c r="AQ33" s="396"/>
      <c r="AR33" s="396"/>
      <c r="AS33" s="396"/>
      <c r="AT33" s="396"/>
      <c r="AU33" s="396"/>
      <c r="AV33" s="396"/>
      <c r="AW33" s="396"/>
      <c r="AX33" s="396"/>
      <c r="AY33" s="396"/>
      <c r="AZ33" s="396"/>
      <c r="BA33" s="396"/>
      <c r="BB33" s="396"/>
      <c r="BC33" s="396"/>
      <c r="BD33" s="195"/>
      <c r="BE33" s="396" t="s">
        <v>189</v>
      </c>
      <c r="BF33" s="396"/>
      <c r="BG33" s="396" t="s">
        <v>190</v>
      </c>
      <c r="BH33" s="396"/>
      <c r="BI33" s="396"/>
      <c r="BJ33" s="396"/>
      <c r="BK33" s="396"/>
      <c r="BL33" s="396"/>
      <c r="BM33" s="396"/>
      <c r="BN33" s="396"/>
      <c r="BO33" s="396"/>
      <c r="BP33" s="396"/>
      <c r="BQ33" s="396"/>
      <c r="BR33" s="396"/>
      <c r="BS33" s="396"/>
      <c r="BT33" s="396"/>
      <c r="BU33" s="396"/>
      <c r="BV33" s="195"/>
      <c r="BW33" s="425" t="s">
        <v>189</v>
      </c>
      <c r="BX33" s="425"/>
      <c r="BY33" s="396" t="s">
        <v>191</v>
      </c>
      <c r="BZ33" s="396"/>
      <c r="CA33" s="396"/>
      <c r="CB33" s="396"/>
      <c r="CC33" s="396"/>
      <c r="CD33" s="396"/>
      <c r="CE33" s="396"/>
      <c r="CF33" s="396"/>
      <c r="CG33" s="396"/>
      <c r="CH33" s="396"/>
      <c r="CI33" s="396"/>
      <c r="CJ33" s="396"/>
      <c r="CK33" s="396"/>
      <c r="CL33" s="396"/>
      <c r="CM33" s="396"/>
      <c r="CN33" s="194"/>
      <c r="CO33" s="425" t="s">
        <v>187</v>
      </c>
      <c r="CP33" s="425"/>
      <c r="CQ33" s="396" t="s">
        <v>192</v>
      </c>
      <c r="CR33" s="396"/>
      <c r="CS33" s="396"/>
      <c r="CT33" s="396"/>
      <c r="CU33" s="396"/>
      <c r="CV33" s="396"/>
      <c r="CW33" s="396"/>
      <c r="CX33" s="396"/>
      <c r="CY33" s="396"/>
      <c r="CZ33" s="396"/>
      <c r="DA33" s="396"/>
      <c r="DB33" s="396"/>
      <c r="DC33" s="396"/>
      <c r="DD33" s="396"/>
      <c r="DE33" s="396"/>
      <c r="DF33" s="194"/>
      <c r="DG33" s="596" t="s">
        <v>193</v>
      </c>
      <c r="DH33" s="596"/>
      <c r="DI33" s="196"/>
    </row>
    <row r="34" spans="1:113" ht="32.25" customHeight="1" x14ac:dyDescent="0.15">
      <c r="A34" s="169"/>
      <c r="B34" s="193"/>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69"/>
      <c r="U34" s="597">
        <f>IF(W34="","",MAX(C34:D43)+1)</f>
        <v>2</v>
      </c>
      <c r="V34" s="597"/>
      <c r="W34" s="598" t="str">
        <f>IF('各会計、関係団体の財政状況及び健全化判断比率'!B28="","",'各会計、関係団体の財政状況及び健全化判断比率'!B28)</f>
        <v>遠別町国民健康保険特別会計</v>
      </c>
      <c r="X34" s="598"/>
      <c r="Y34" s="598"/>
      <c r="Z34" s="598"/>
      <c r="AA34" s="598"/>
      <c r="AB34" s="598"/>
      <c r="AC34" s="598"/>
      <c r="AD34" s="598"/>
      <c r="AE34" s="598"/>
      <c r="AF34" s="598"/>
      <c r="AG34" s="598"/>
      <c r="AH34" s="598"/>
      <c r="AI34" s="598"/>
      <c r="AJ34" s="598"/>
      <c r="AK34" s="598"/>
      <c r="AL34" s="169"/>
      <c r="AM34" s="597">
        <f>IF(AO34="","",MAX(C34:D43,U34:V43)+1)</f>
        <v>6</v>
      </c>
      <c r="AN34" s="597"/>
      <c r="AO34" s="598" t="str">
        <f>IF('各会計、関係団体の財政状況及び健全化判断比率'!B32="","",'各会計、関係団体の財政状況及び健全化判断比率'!B32)</f>
        <v>遠別町簡易水道事業会計</v>
      </c>
      <c r="AP34" s="598"/>
      <c r="AQ34" s="598"/>
      <c r="AR34" s="598"/>
      <c r="AS34" s="598"/>
      <c r="AT34" s="598"/>
      <c r="AU34" s="598"/>
      <c r="AV34" s="598"/>
      <c r="AW34" s="598"/>
      <c r="AX34" s="598"/>
      <c r="AY34" s="598"/>
      <c r="AZ34" s="598"/>
      <c r="BA34" s="598"/>
      <c r="BB34" s="598"/>
      <c r="BC34" s="598"/>
      <c r="BD34" s="169"/>
      <c r="BE34" s="597" t="str">
        <f>IF(BG34="","",MAX(C34:D43,U34:V43,AM34:AN43)+1)</f>
        <v/>
      </c>
      <c r="BF34" s="597"/>
      <c r="BG34" s="598"/>
      <c r="BH34" s="598"/>
      <c r="BI34" s="598"/>
      <c r="BJ34" s="598"/>
      <c r="BK34" s="598"/>
      <c r="BL34" s="598"/>
      <c r="BM34" s="598"/>
      <c r="BN34" s="598"/>
      <c r="BO34" s="598"/>
      <c r="BP34" s="598"/>
      <c r="BQ34" s="598"/>
      <c r="BR34" s="598"/>
      <c r="BS34" s="598"/>
      <c r="BT34" s="598"/>
      <c r="BU34" s="598"/>
      <c r="BV34" s="169"/>
      <c r="BW34" s="597">
        <f>IF(BY34="","",MAX(C34:D43,U34:V43,AM34:AN43,BE34:BF43)+1)</f>
        <v>8</v>
      </c>
      <c r="BX34" s="597"/>
      <c r="BY34" s="598" t="str">
        <f>IF('各会計、関係団体の財政状況及び健全化判断比率'!B68="","",'各会計、関係団体の財政状況及び健全化判断比率'!B68)</f>
        <v>西天北五町衛生施設組合</v>
      </c>
      <c r="BZ34" s="598"/>
      <c r="CA34" s="598"/>
      <c r="CB34" s="598"/>
      <c r="CC34" s="598"/>
      <c r="CD34" s="598"/>
      <c r="CE34" s="598"/>
      <c r="CF34" s="598"/>
      <c r="CG34" s="598"/>
      <c r="CH34" s="598"/>
      <c r="CI34" s="598"/>
      <c r="CJ34" s="598"/>
      <c r="CK34" s="598"/>
      <c r="CL34" s="598"/>
      <c r="CM34" s="598"/>
      <c r="CN34" s="169"/>
      <c r="CO34" s="597">
        <f>IF(CQ34="","",MAX(C34:D43,U34:V43,AM34:AN43,BE34:BF43,BW34:BX43)+1)</f>
        <v>10</v>
      </c>
      <c r="CP34" s="597"/>
      <c r="CQ34" s="598" t="str">
        <f>IF('各会計、関係団体の財政状況及び健全化判断比率'!BS7="","",'各会計、関係団体の財政状況及び健全化判断比率'!BS7)</f>
        <v>遠別酪農振興公社</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196"/>
    </row>
    <row r="35" spans="1:113" ht="32.25" customHeight="1" x14ac:dyDescent="0.15">
      <c r="A35" s="169"/>
      <c r="B35" s="193"/>
      <c r="C35" s="597" t="str">
        <f>IF(E35="","",C34+1)</f>
        <v/>
      </c>
      <c r="D35" s="597"/>
      <c r="E35" s="598" t="str">
        <f>IF('各会計、関係団体の財政状況及び健全化判断比率'!B8="","",'各会計、関係団体の財政状況及び健全化判断比率'!B8)</f>
        <v/>
      </c>
      <c r="F35" s="598"/>
      <c r="G35" s="598"/>
      <c r="H35" s="598"/>
      <c r="I35" s="598"/>
      <c r="J35" s="598"/>
      <c r="K35" s="598"/>
      <c r="L35" s="598"/>
      <c r="M35" s="598"/>
      <c r="N35" s="598"/>
      <c r="O35" s="598"/>
      <c r="P35" s="598"/>
      <c r="Q35" s="598"/>
      <c r="R35" s="598"/>
      <c r="S35" s="598"/>
      <c r="T35" s="169"/>
      <c r="U35" s="597">
        <f>IF(W35="","",U34+1)</f>
        <v>3</v>
      </c>
      <c r="V35" s="597"/>
      <c r="W35" s="598" t="str">
        <f>IF('各会計、関係団体の財政状況及び健全化判断比率'!B29="","",'各会計、関係団体の財政状況及び健全化判断比率'!B29)</f>
        <v>遠別町国民健康保険診療所特別会計</v>
      </c>
      <c r="X35" s="598"/>
      <c r="Y35" s="598"/>
      <c r="Z35" s="598"/>
      <c r="AA35" s="598"/>
      <c r="AB35" s="598"/>
      <c r="AC35" s="598"/>
      <c r="AD35" s="598"/>
      <c r="AE35" s="598"/>
      <c r="AF35" s="598"/>
      <c r="AG35" s="598"/>
      <c r="AH35" s="598"/>
      <c r="AI35" s="598"/>
      <c r="AJ35" s="598"/>
      <c r="AK35" s="598"/>
      <c r="AL35" s="169"/>
      <c r="AM35" s="597">
        <f t="shared" ref="AM35:AM43" si="0">IF(AO35="","",AM34+1)</f>
        <v>7</v>
      </c>
      <c r="AN35" s="597"/>
      <c r="AO35" s="598" t="str">
        <f>IF('各会計、関係団体の財政状況及び健全化判断比率'!B33="","",'各会計、関係団体の財政状況及び健全化判断比率'!B33)</f>
        <v>遠別町下水道事業会計</v>
      </c>
      <c r="AP35" s="598"/>
      <c r="AQ35" s="598"/>
      <c r="AR35" s="598"/>
      <c r="AS35" s="598"/>
      <c r="AT35" s="598"/>
      <c r="AU35" s="598"/>
      <c r="AV35" s="598"/>
      <c r="AW35" s="598"/>
      <c r="AX35" s="598"/>
      <c r="AY35" s="598"/>
      <c r="AZ35" s="598"/>
      <c r="BA35" s="598"/>
      <c r="BB35" s="598"/>
      <c r="BC35" s="598"/>
      <c r="BD35" s="169"/>
      <c r="BE35" s="597" t="str">
        <f t="shared" ref="BE35:BE43" si="1">IF(BG35="","",BE34+1)</f>
        <v/>
      </c>
      <c r="BF35" s="597"/>
      <c r="BG35" s="598"/>
      <c r="BH35" s="598"/>
      <c r="BI35" s="598"/>
      <c r="BJ35" s="598"/>
      <c r="BK35" s="598"/>
      <c r="BL35" s="598"/>
      <c r="BM35" s="598"/>
      <c r="BN35" s="598"/>
      <c r="BO35" s="598"/>
      <c r="BP35" s="598"/>
      <c r="BQ35" s="598"/>
      <c r="BR35" s="598"/>
      <c r="BS35" s="598"/>
      <c r="BT35" s="598"/>
      <c r="BU35" s="598"/>
      <c r="BV35" s="169"/>
      <c r="BW35" s="597">
        <f t="shared" ref="BW35:BW43" si="2">IF(BY35="","",BW34+1)</f>
        <v>9</v>
      </c>
      <c r="BX35" s="597"/>
      <c r="BY35" s="598" t="str">
        <f>IF('各会計、関係団体の財政状況及び健全化判断比率'!B69="","",'各会計、関係団体の財政状況及び健全化判断比率'!B69)</f>
        <v>北留萌消防組合</v>
      </c>
      <c r="BZ35" s="598"/>
      <c r="CA35" s="598"/>
      <c r="CB35" s="598"/>
      <c r="CC35" s="598"/>
      <c r="CD35" s="598"/>
      <c r="CE35" s="598"/>
      <c r="CF35" s="598"/>
      <c r="CG35" s="598"/>
      <c r="CH35" s="598"/>
      <c r="CI35" s="598"/>
      <c r="CJ35" s="598"/>
      <c r="CK35" s="598"/>
      <c r="CL35" s="598"/>
      <c r="CM35" s="598"/>
      <c r="CN35" s="169"/>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196"/>
    </row>
    <row r="36" spans="1:113" ht="32.25" customHeight="1" x14ac:dyDescent="0.15">
      <c r="A36" s="169"/>
      <c r="B36" s="193"/>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69"/>
      <c r="U36" s="597">
        <f t="shared" ref="U36:U43" si="4">IF(W36="","",U35+1)</f>
        <v>4</v>
      </c>
      <c r="V36" s="597"/>
      <c r="W36" s="598" t="str">
        <f>IF('各会計、関係団体の財政状況及び健全化判断比率'!B30="","",'各会計、関係団体の財政状況及び健全化判断比率'!B30)</f>
        <v>遠別町介護保険特別会計</v>
      </c>
      <c r="X36" s="598"/>
      <c r="Y36" s="598"/>
      <c r="Z36" s="598"/>
      <c r="AA36" s="598"/>
      <c r="AB36" s="598"/>
      <c r="AC36" s="598"/>
      <c r="AD36" s="598"/>
      <c r="AE36" s="598"/>
      <c r="AF36" s="598"/>
      <c r="AG36" s="598"/>
      <c r="AH36" s="598"/>
      <c r="AI36" s="598"/>
      <c r="AJ36" s="598"/>
      <c r="AK36" s="598"/>
      <c r="AL36" s="169"/>
      <c r="AM36" s="597" t="str">
        <f t="shared" si="0"/>
        <v/>
      </c>
      <c r="AN36" s="597"/>
      <c r="AO36" s="598"/>
      <c r="AP36" s="598"/>
      <c r="AQ36" s="598"/>
      <c r="AR36" s="598"/>
      <c r="AS36" s="598"/>
      <c r="AT36" s="598"/>
      <c r="AU36" s="598"/>
      <c r="AV36" s="598"/>
      <c r="AW36" s="598"/>
      <c r="AX36" s="598"/>
      <c r="AY36" s="598"/>
      <c r="AZ36" s="598"/>
      <c r="BA36" s="598"/>
      <c r="BB36" s="598"/>
      <c r="BC36" s="598"/>
      <c r="BD36" s="169"/>
      <c r="BE36" s="597" t="str">
        <f t="shared" si="1"/>
        <v/>
      </c>
      <c r="BF36" s="597"/>
      <c r="BG36" s="598"/>
      <c r="BH36" s="598"/>
      <c r="BI36" s="598"/>
      <c r="BJ36" s="598"/>
      <c r="BK36" s="598"/>
      <c r="BL36" s="598"/>
      <c r="BM36" s="598"/>
      <c r="BN36" s="598"/>
      <c r="BO36" s="598"/>
      <c r="BP36" s="598"/>
      <c r="BQ36" s="598"/>
      <c r="BR36" s="598"/>
      <c r="BS36" s="598"/>
      <c r="BT36" s="598"/>
      <c r="BU36" s="598"/>
      <c r="BV36" s="169"/>
      <c r="BW36" s="597" t="str">
        <f t="shared" si="2"/>
        <v/>
      </c>
      <c r="BX36" s="597"/>
      <c r="BY36" s="598" t="str">
        <f>IF('各会計、関係団体の財政状況及び健全化判断比率'!B70="","",'各会計、関係団体の財政状況及び健全化判断比率'!B70)</f>
        <v/>
      </c>
      <c r="BZ36" s="598"/>
      <c r="CA36" s="598"/>
      <c r="CB36" s="598"/>
      <c r="CC36" s="598"/>
      <c r="CD36" s="598"/>
      <c r="CE36" s="598"/>
      <c r="CF36" s="598"/>
      <c r="CG36" s="598"/>
      <c r="CH36" s="598"/>
      <c r="CI36" s="598"/>
      <c r="CJ36" s="598"/>
      <c r="CK36" s="598"/>
      <c r="CL36" s="598"/>
      <c r="CM36" s="598"/>
      <c r="CN36" s="169"/>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196"/>
    </row>
    <row r="37" spans="1:113" ht="32.25" customHeight="1" x14ac:dyDescent="0.15">
      <c r="A37" s="169"/>
      <c r="B37" s="193"/>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69"/>
      <c r="U37" s="597">
        <f t="shared" si="4"/>
        <v>5</v>
      </c>
      <c r="V37" s="597"/>
      <c r="W37" s="598" t="str">
        <f>IF('各会計、関係団体の財政状況及び健全化判断比率'!B31="","",'各会計、関係団体の財政状況及び健全化判断比率'!B31)</f>
        <v>遠別町後期高齢者医療特別会計</v>
      </c>
      <c r="X37" s="598"/>
      <c r="Y37" s="598"/>
      <c r="Z37" s="598"/>
      <c r="AA37" s="598"/>
      <c r="AB37" s="598"/>
      <c r="AC37" s="598"/>
      <c r="AD37" s="598"/>
      <c r="AE37" s="598"/>
      <c r="AF37" s="598"/>
      <c r="AG37" s="598"/>
      <c r="AH37" s="598"/>
      <c r="AI37" s="598"/>
      <c r="AJ37" s="598"/>
      <c r="AK37" s="598"/>
      <c r="AL37" s="169"/>
      <c r="AM37" s="597" t="str">
        <f t="shared" si="0"/>
        <v/>
      </c>
      <c r="AN37" s="597"/>
      <c r="AO37" s="598"/>
      <c r="AP37" s="598"/>
      <c r="AQ37" s="598"/>
      <c r="AR37" s="598"/>
      <c r="AS37" s="598"/>
      <c r="AT37" s="598"/>
      <c r="AU37" s="598"/>
      <c r="AV37" s="598"/>
      <c r="AW37" s="598"/>
      <c r="AX37" s="598"/>
      <c r="AY37" s="598"/>
      <c r="AZ37" s="598"/>
      <c r="BA37" s="598"/>
      <c r="BB37" s="598"/>
      <c r="BC37" s="598"/>
      <c r="BD37" s="169"/>
      <c r="BE37" s="597" t="str">
        <f t="shared" si="1"/>
        <v/>
      </c>
      <c r="BF37" s="597"/>
      <c r="BG37" s="598"/>
      <c r="BH37" s="598"/>
      <c r="BI37" s="598"/>
      <c r="BJ37" s="598"/>
      <c r="BK37" s="598"/>
      <c r="BL37" s="598"/>
      <c r="BM37" s="598"/>
      <c r="BN37" s="598"/>
      <c r="BO37" s="598"/>
      <c r="BP37" s="598"/>
      <c r="BQ37" s="598"/>
      <c r="BR37" s="598"/>
      <c r="BS37" s="598"/>
      <c r="BT37" s="598"/>
      <c r="BU37" s="598"/>
      <c r="BV37" s="169"/>
      <c r="BW37" s="597" t="str">
        <f t="shared" si="2"/>
        <v/>
      </c>
      <c r="BX37" s="597"/>
      <c r="BY37" s="598" t="str">
        <f>IF('各会計、関係団体の財政状況及び健全化判断比率'!B71="","",'各会計、関係団体の財政状況及び健全化判断比率'!B71)</f>
        <v/>
      </c>
      <c r="BZ37" s="598"/>
      <c r="CA37" s="598"/>
      <c r="CB37" s="598"/>
      <c r="CC37" s="598"/>
      <c r="CD37" s="598"/>
      <c r="CE37" s="598"/>
      <c r="CF37" s="598"/>
      <c r="CG37" s="598"/>
      <c r="CH37" s="598"/>
      <c r="CI37" s="598"/>
      <c r="CJ37" s="598"/>
      <c r="CK37" s="598"/>
      <c r="CL37" s="598"/>
      <c r="CM37" s="598"/>
      <c r="CN37" s="169"/>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196"/>
    </row>
    <row r="38" spans="1:113" ht="32.25" customHeight="1" x14ac:dyDescent="0.15">
      <c r="A38" s="169"/>
      <c r="B38" s="193"/>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69"/>
      <c r="U38" s="597" t="str">
        <f t="shared" si="4"/>
        <v/>
      </c>
      <c r="V38" s="597"/>
      <c r="W38" s="598"/>
      <c r="X38" s="598"/>
      <c r="Y38" s="598"/>
      <c r="Z38" s="598"/>
      <c r="AA38" s="598"/>
      <c r="AB38" s="598"/>
      <c r="AC38" s="598"/>
      <c r="AD38" s="598"/>
      <c r="AE38" s="598"/>
      <c r="AF38" s="598"/>
      <c r="AG38" s="598"/>
      <c r="AH38" s="598"/>
      <c r="AI38" s="598"/>
      <c r="AJ38" s="598"/>
      <c r="AK38" s="598"/>
      <c r="AL38" s="169"/>
      <c r="AM38" s="597" t="str">
        <f t="shared" si="0"/>
        <v/>
      </c>
      <c r="AN38" s="597"/>
      <c r="AO38" s="598"/>
      <c r="AP38" s="598"/>
      <c r="AQ38" s="598"/>
      <c r="AR38" s="598"/>
      <c r="AS38" s="598"/>
      <c r="AT38" s="598"/>
      <c r="AU38" s="598"/>
      <c r="AV38" s="598"/>
      <c r="AW38" s="598"/>
      <c r="AX38" s="598"/>
      <c r="AY38" s="598"/>
      <c r="AZ38" s="598"/>
      <c r="BA38" s="598"/>
      <c r="BB38" s="598"/>
      <c r="BC38" s="598"/>
      <c r="BD38" s="169"/>
      <c r="BE38" s="597" t="str">
        <f t="shared" si="1"/>
        <v/>
      </c>
      <c r="BF38" s="597"/>
      <c r="BG38" s="598"/>
      <c r="BH38" s="598"/>
      <c r="BI38" s="598"/>
      <c r="BJ38" s="598"/>
      <c r="BK38" s="598"/>
      <c r="BL38" s="598"/>
      <c r="BM38" s="598"/>
      <c r="BN38" s="598"/>
      <c r="BO38" s="598"/>
      <c r="BP38" s="598"/>
      <c r="BQ38" s="598"/>
      <c r="BR38" s="598"/>
      <c r="BS38" s="598"/>
      <c r="BT38" s="598"/>
      <c r="BU38" s="598"/>
      <c r="BV38" s="169"/>
      <c r="BW38" s="597" t="str">
        <f t="shared" si="2"/>
        <v/>
      </c>
      <c r="BX38" s="597"/>
      <c r="BY38" s="598" t="str">
        <f>IF('各会計、関係団体の財政状況及び健全化判断比率'!B72="","",'各会計、関係団体の財政状況及び健全化判断比率'!B72)</f>
        <v/>
      </c>
      <c r="BZ38" s="598"/>
      <c r="CA38" s="598"/>
      <c r="CB38" s="598"/>
      <c r="CC38" s="598"/>
      <c r="CD38" s="598"/>
      <c r="CE38" s="598"/>
      <c r="CF38" s="598"/>
      <c r="CG38" s="598"/>
      <c r="CH38" s="598"/>
      <c r="CI38" s="598"/>
      <c r="CJ38" s="598"/>
      <c r="CK38" s="598"/>
      <c r="CL38" s="598"/>
      <c r="CM38" s="598"/>
      <c r="CN38" s="169"/>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196"/>
    </row>
    <row r="39" spans="1:113" ht="32.25" customHeight="1" x14ac:dyDescent="0.15">
      <c r="A39" s="169"/>
      <c r="B39" s="193"/>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69"/>
      <c r="U39" s="597" t="str">
        <f t="shared" si="4"/>
        <v/>
      </c>
      <c r="V39" s="597"/>
      <c r="W39" s="598"/>
      <c r="X39" s="598"/>
      <c r="Y39" s="598"/>
      <c r="Z39" s="598"/>
      <c r="AA39" s="598"/>
      <c r="AB39" s="598"/>
      <c r="AC39" s="598"/>
      <c r="AD39" s="598"/>
      <c r="AE39" s="598"/>
      <c r="AF39" s="598"/>
      <c r="AG39" s="598"/>
      <c r="AH39" s="598"/>
      <c r="AI39" s="598"/>
      <c r="AJ39" s="598"/>
      <c r="AK39" s="598"/>
      <c r="AL39" s="169"/>
      <c r="AM39" s="597" t="str">
        <f t="shared" si="0"/>
        <v/>
      </c>
      <c r="AN39" s="597"/>
      <c r="AO39" s="598"/>
      <c r="AP39" s="598"/>
      <c r="AQ39" s="598"/>
      <c r="AR39" s="598"/>
      <c r="AS39" s="598"/>
      <c r="AT39" s="598"/>
      <c r="AU39" s="598"/>
      <c r="AV39" s="598"/>
      <c r="AW39" s="598"/>
      <c r="AX39" s="598"/>
      <c r="AY39" s="598"/>
      <c r="AZ39" s="598"/>
      <c r="BA39" s="598"/>
      <c r="BB39" s="598"/>
      <c r="BC39" s="598"/>
      <c r="BD39" s="169"/>
      <c r="BE39" s="597" t="str">
        <f t="shared" si="1"/>
        <v/>
      </c>
      <c r="BF39" s="597"/>
      <c r="BG39" s="598"/>
      <c r="BH39" s="598"/>
      <c r="BI39" s="598"/>
      <c r="BJ39" s="598"/>
      <c r="BK39" s="598"/>
      <c r="BL39" s="598"/>
      <c r="BM39" s="598"/>
      <c r="BN39" s="598"/>
      <c r="BO39" s="598"/>
      <c r="BP39" s="598"/>
      <c r="BQ39" s="598"/>
      <c r="BR39" s="598"/>
      <c r="BS39" s="598"/>
      <c r="BT39" s="598"/>
      <c r="BU39" s="598"/>
      <c r="BV39" s="169"/>
      <c r="BW39" s="597" t="str">
        <f t="shared" si="2"/>
        <v/>
      </c>
      <c r="BX39" s="597"/>
      <c r="BY39" s="598" t="str">
        <f>IF('各会計、関係団体の財政状況及び健全化判断比率'!B73="","",'各会計、関係団体の財政状況及び健全化判断比率'!B73)</f>
        <v/>
      </c>
      <c r="BZ39" s="598"/>
      <c r="CA39" s="598"/>
      <c r="CB39" s="598"/>
      <c r="CC39" s="598"/>
      <c r="CD39" s="598"/>
      <c r="CE39" s="598"/>
      <c r="CF39" s="598"/>
      <c r="CG39" s="598"/>
      <c r="CH39" s="598"/>
      <c r="CI39" s="598"/>
      <c r="CJ39" s="598"/>
      <c r="CK39" s="598"/>
      <c r="CL39" s="598"/>
      <c r="CM39" s="598"/>
      <c r="CN39" s="169"/>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196"/>
    </row>
    <row r="40" spans="1:113" ht="32.25" customHeight="1" x14ac:dyDescent="0.15">
      <c r="A40" s="169"/>
      <c r="B40" s="193"/>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69"/>
      <c r="U40" s="597" t="str">
        <f t="shared" si="4"/>
        <v/>
      </c>
      <c r="V40" s="597"/>
      <c r="W40" s="598"/>
      <c r="X40" s="598"/>
      <c r="Y40" s="598"/>
      <c r="Z40" s="598"/>
      <c r="AA40" s="598"/>
      <c r="AB40" s="598"/>
      <c r="AC40" s="598"/>
      <c r="AD40" s="598"/>
      <c r="AE40" s="598"/>
      <c r="AF40" s="598"/>
      <c r="AG40" s="598"/>
      <c r="AH40" s="598"/>
      <c r="AI40" s="598"/>
      <c r="AJ40" s="598"/>
      <c r="AK40" s="598"/>
      <c r="AL40" s="169"/>
      <c r="AM40" s="597" t="str">
        <f t="shared" si="0"/>
        <v/>
      </c>
      <c r="AN40" s="597"/>
      <c r="AO40" s="598"/>
      <c r="AP40" s="598"/>
      <c r="AQ40" s="598"/>
      <c r="AR40" s="598"/>
      <c r="AS40" s="598"/>
      <c r="AT40" s="598"/>
      <c r="AU40" s="598"/>
      <c r="AV40" s="598"/>
      <c r="AW40" s="598"/>
      <c r="AX40" s="598"/>
      <c r="AY40" s="598"/>
      <c r="AZ40" s="598"/>
      <c r="BA40" s="598"/>
      <c r="BB40" s="598"/>
      <c r="BC40" s="598"/>
      <c r="BD40" s="169"/>
      <c r="BE40" s="597" t="str">
        <f t="shared" si="1"/>
        <v/>
      </c>
      <c r="BF40" s="597"/>
      <c r="BG40" s="598"/>
      <c r="BH40" s="598"/>
      <c r="BI40" s="598"/>
      <c r="BJ40" s="598"/>
      <c r="BK40" s="598"/>
      <c r="BL40" s="598"/>
      <c r="BM40" s="598"/>
      <c r="BN40" s="598"/>
      <c r="BO40" s="598"/>
      <c r="BP40" s="598"/>
      <c r="BQ40" s="598"/>
      <c r="BR40" s="598"/>
      <c r="BS40" s="598"/>
      <c r="BT40" s="598"/>
      <c r="BU40" s="598"/>
      <c r="BV40" s="169"/>
      <c r="BW40" s="597" t="str">
        <f t="shared" si="2"/>
        <v/>
      </c>
      <c r="BX40" s="597"/>
      <c r="BY40" s="598" t="str">
        <f>IF('各会計、関係団体の財政状況及び健全化判断比率'!B74="","",'各会計、関係団体の財政状況及び健全化判断比率'!B74)</f>
        <v/>
      </c>
      <c r="BZ40" s="598"/>
      <c r="CA40" s="598"/>
      <c r="CB40" s="598"/>
      <c r="CC40" s="598"/>
      <c r="CD40" s="598"/>
      <c r="CE40" s="598"/>
      <c r="CF40" s="598"/>
      <c r="CG40" s="598"/>
      <c r="CH40" s="598"/>
      <c r="CI40" s="598"/>
      <c r="CJ40" s="598"/>
      <c r="CK40" s="598"/>
      <c r="CL40" s="598"/>
      <c r="CM40" s="598"/>
      <c r="CN40" s="169"/>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196"/>
    </row>
    <row r="41" spans="1:113" ht="32.25" customHeight="1" x14ac:dyDescent="0.15">
      <c r="A41" s="169"/>
      <c r="B41" s="193"/>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69"/>
      <c r="U41" s="597" t="str">
        <f t="shared" si="4"/>
        <v/>
      </c>
      <c r="V41" s="597"/>
      <c r="W41" s="598"/>
      <c r="X41" s="598"/>
      <c r="Y41" s="598"/>
      <c r="Z41" s="598"/>
      <c r="AA41" s="598"/>
      <c r="AB41" s="598"/>
      <c r="AC41" s="598"/>
      <c r="AD41" s="598"/>
      <c r="AE41" s="598"/>
      <c r="AF41" s="598"/>
      <c r="AG41" s="598"/>
      <c r="AH41" s="598"/>
      <c r="AI41" s="598"/>
      <c r="AJ41" s="598"/>
      <c r="AK41" s="598"/>
      <c r="AL41" s="169"/>
      <c r="AM41" s="597" t="str">
        <f t="shared" si="0"/>
        <v/>
      </c>
      <c r="AN41" s="597"/>
      <c r="AO41" s="598"/>
      <c r="AP41" s="598"/>
      <c r="AQ41" s="598"/>
      <c r="AR41" s="598"/>
      <c r="AS41" s="598"/>
      <c r="AT41" s="598"/>
      <c r="AU41" s="598"/>
      <c r="AV41" s="598"/>
      <c r="AW41" s="598"/>
      <c r="AX41" s="598"/>
      <c r="AY41" s="598"/>
      <c r="AZ41" s="598"/>
      <c r="BA41" s="598"/>
      <c r="BB41" s="598"/>
      <c r="BC41" s="598"/>
      <c r="BD41" s="169"/>
      <c r="BE41" s="597" t="str">
        <f t="shared" si="1"/>
        <v/>
      </c>
      <c r="BF41" s="597"/>
      <c r="BG41" s="598"/>
      <c r="BH41" s="598"/>
      <c r="BI41" s="598"/>
      <c r="BJ41" s="598"/>
      <c r="BK41" s="598"/>
      <c r="BL41" s="598"/>
      <c r="BM41" s="598"/>
      <c r="BN41" s="598"/>
      <c r="BO41" s="598"/>
      <c r="BP41" s="598"/>
      <c r="BQ41" s="598"/>
      <c r="BR41" s="598"/>
      <c r="BS41" s="598"/>
      <c r="BT41" s="598"/>
      <c r="BU41" s="598"/>
      <c r="BV41" s="169"/>
      <c r="BW41" s="597" t="str">
        <f t="shared" si="2"/>
        <v/>
      </c>
      <c r="BX41" s="597"/>
      <c r="BY41" s="598" t="str">
        <f>IF('各会計、関係団体の財政状況及び健全化判断比率'!B75="","",'各会計、関係団体の財政状況及び健全化判断比率'!B75)</f>
        <v/>
      </c>
      <c r="BZ41" s="598"/>
      <c r="CA41" s="598"/>
      <c r="CB41" s="598"/>
      <c r="CC41" s="598"/>
      <c r="CD41" s="598"/>
      <c r="CE41" s="598"/>
      <c r="CF41" s="598"/>
      <c r="CG41" s="598"/>
      <c r="CH41" s="598"/>
      <c r="CI41" s="598"/>
      <c r="CJ41" s="598"/>
      <c r="CK41" s="598"/>
      <c r="CL41" s="598"/>
      <c r="CM41" s="598"/>
      <c r="CN41" s="169"/>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196"/>
    </row>
    <row r="42" spans="1:113" ht="32.25" customHeight="1" x14ac:dyDescent="0.15">
      <c r="B42" s="193"/>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69"/>
      <c r="U42" s="597" t="str">
        <f t="shared" si="4"/>
        <v/>
      </c>
      <c r="V42" s="597"/>
      <c r="W42" s="598"/>
      <c r="X42" s="598"/>
      <c r="Y42" s="598"/>
      <c r="Z42" s="598"/>
      <c r="AA42" s="598"/>
      <c r="AB42" s="598"/>
      <c r="AC42" s="598"/>
      <c r="AD42" s="598"/>
      <c r="AE42" s="598"/>
      <c r="AF42" s="598"/>
      <c r="AG42" s="598"/>
      <c r="AH42" s="598"/>
      <c r="AI42" s="598"/>
      <c r="AJ42" s="598"/>
      <c r="AK42" s="598"/>
      <c r="AL42" s="169"/>
      <c r="AM42" s="597" t="str">
        <f t="shared" si="0"/>
        <v/>
      </c>
      <c r="AN42" s="597"/>
      <c r="AO42" s="598"/>
      <c r="AP42" s="598"/>
      <c r="AQ42" s="598"/>
      <c r="AR42" s="598"/>
      <c r="AS42" s="598"/>
      <c r="AT42" s="598"/>
      <c r="AU42" s="598"/>
      <c r="AV42" s="598"/>
      <c r="AW42" s="598"/>
      <c r="AX42" s="598"/>
      <c r="AY42" s="598"/>
      <c r="AZ42" s="598"/>
      <c r="BA42" s="598"/>
      <c r="BB42" s="598"/>
      <c r="BC42" s="598"/>
      <c r="BD42" s="169"/>
      <c r="BE42" s="597" t="str">
        <f t="shared" si="1"/>
        <v/>
      </c>
      <c r="BF42" s="597"/>
      <c r="BG42" s="598"/>
      <c r="BH42" s="598"/>
      <c r="BI42" s="598"/>
      <c r="BJ42" s="598"/>
      <c r="BK42" s="598"/>
      <c r="BL42" s="598"/>
      <c r="BM42" s="598"/>
      <c r="BN42" s="598"/>
      <c r="BO42" s="598"/>
      <c r="BP42" s="598"/>
      <c r="BQ42" s="598"/>
      <c r="BR42" s="598"/>
      <c r="BS42" s="598"/>
      <c r="BT42" s="598"/>
      <c r="BU42" s="598"/>
      <c r="BV42" s="169"/>
      <c r="BW42" s="597" t="str">
        <f t="shared" si="2"/>
        <v/>
      </c>
      <c r="BX42" s="597"/>
      <c r="BY42" s="598" t="str">
        <f>IF('各会計、関係団体の財政状況及び健全化判断比率'!B76="","",'各会計、関係団体の財政状況及び健全化判断比率'!B76)</f>
        <v/>
      </c>
      <c r="BZ42" s="598"/>
      <c r="CA42" s="598"/>
      <c r="CB42" s="598"/>
      <c r="CC42" s="598"/>
      <c r="CD42" s="598"/>
      <c r="CE42" s="598"/>
      <c r="CF42" s="598"/>
      <c r="CG42" s="598"/>
      <c r="CH42" s="598"/>
      <c r="CI42" s="598"/>
      <c r="CJ42" s="598"/>
      <c r="CK42" s="598"/>
      <c r="CL42" s="598"/>
      <c r="CM42" s="598"/>
      <c r="CN42" s="169"/>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196"/>
    </row>
    <row r="43" spans="1:113" ht="32.25" customHeight="1" x14ac:dyDescent="0.15">
      <c r="B43" s="193"/>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69"/>
      <c r="U43" s="597" t="str">
        <f t="shared" si="4"/>
        <v/>
      </c>
      <c r="V43" s="597"/>
      <c r="W43" s="598"/>
      <c r="X43" s="598"/>
      <c r="Y43" s="598"/>
      <c r="Z43" s="598"/>
      <c r="AA43" s="598"/>
      <c r="AB43" s="598"/>
      <c r="AC43" s="598"/>
      <c r="AD43" s="598"/>
      <c r="AE43" s="598"/>
      <c r="AF43" s="598"/>
      <c r="AG43" s="598"/>
      <c r="AH43" s="598"/>
      <c r="AI43" s="598"/>
      <c r="AJ43" s="598"/>
      <c r="AK43" s="598"/>
      <c r="AL43" s="169"/>
      <c r="AM43" s="597" t="str">
        <f t="shared" si="0"/>
        <v/>
      </c>
      <c r="AN43" s="597"/>
      <c r="AO43" s="598"/>
      <c r="AP43" s="598"/>
      <c r="AQ43" s="598"/>
      <c r="AR43" s="598"/>
      <c r="AS43" s="598"/>
      <c r="AT43" s="598"/>
      <c r="AU43" s="598"/>
      <c r="AV43" s="598"/>
      <c r="AW43" s="598"/>
      <c r="AX43" s="598"/>
      <c r="AY43" s="598"/>
      <c r="AZ43" s="598"/>
      <c r="BA43" s="598"/>
      <c r="BB43" s="598"/>
      <c r="BC43" s="598"/>
      <c r="BD43" s="169"/>
      <c r="BE43" s="597" t="str">
        <f t="shared" si="1"/>
        <v/>
      </c>
      <c r="BF43" s="597"/>
      <c r="BG43" s="598"/>
      <c r="BH43" s="598"/>
      <c r="BI43" s="598"/>
      <c r="BJ43" s="598"/>
      <c r="BK43" s="598"/>
      <c r="BL43" s="598"/>
      <c r="BM43" s="598"/>
      <c r="BN43" s="598"/>
      <c r="BO43" s="598"/>
      <c r="BP43" s="598"/>
      <c r="BQ43" s="598"/>
      <c r="BR43" s="598"/>
      <c r="BS43" s="598"/>
      <c r="BT43" s="598"/>
      <c r="BU43" s="598"/>
      <c r="BV43" s="169"/>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69"/>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196"/>
    </row>
    <row r="44" spans="1:113" ht="13.5" customHeight="1" thickBot="1" x14ac:dyDescent="0.2">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198"/>
      <c r="DB44" s="198"/>
      <c r="DC44" s="198"/>
      <c r="DD44" s="198"/>
      <c r="DE44" s="198"/>
      <c r="DF44" s="198"/>
      <c r="DG44" s="198"/>
      <c r="DH44" s="198"/>
      <c r="DI44" s="199"/>
    </row>
    <row r="45" spans="1:113" x14ac:dyDescent="0.15"/>
    <row r="46" spans="1:113" x14ac:dyDescent="0.15">
      <c r="B46" s="168" t="s">
        <v>194</v>
      </c>
      <c r="E46" s="600" t="s">
        <v>195</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196</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197</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198</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199</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200</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201</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202</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lIC0YnL/pFj22DO3Ww/cUcf2iEStY63cZull37iyeXXqO1d48Jf6yoT0CjUkYBffEwftuVNObnh6FLtQ/O7Zfg==" saltValue="f27T2iljebM2RBAEQTghY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C32:S32"/>
    <mergeCell ref="U32:AK32"/>
    <mergeCell ref="AM32:BC32"/>
    <mergeCell ref="BE32:BU32"/>
    <mergeCell ref="BW32:CM32"/>
    <mergeCell ref="CO32:DE32"/>
    <mergeCell ref="E30:K30"/>
    <mergeCell ref="L30:P30"/>
    <mergeCell ref="Q30:V30"/>
    <mergeCell ref="W30:AG30"/>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E24:CS25"/>
    <mergeCell ref="CT24:DA25"/>
    <mergeCell ref="BV25:CC25"/>
    <mergeCell ref="E24:K24"/>
    <mergeCell ref="L24:P24"/>
    <mergeCell ref="Q24:V24"/>
    <mergeCell ref="Z24:AG24"/>
    <mergeCell ref="AH24:AL24"/>
    <mergeCell ref="AM24:AR24"/>
    <mergeCell ref="AH25:AL25"/>
    <mergeCell ref="AM25:AR25"/>
    <mergeCell ref="AS25:AX25"/>
    <mergeCell ref="AY25:BM25"/>
    <mergeCell ref="BN25:BU25"/>
    <mergeCell ref="AS24:AX24"/>
    <mergeCell ref="AY24:BM24"/>
    <mergeCell ref="BN24:BU24"/>
    <mergeCell ref="BV24:CC24"/>
    <mergeCell ref="B22:D30"/>
    <mergeCell ref="E22:K23"/>
    <mergeCell ref="L22:P23"/>
    <mergeCell ref="Q22:V23"/>
    <mergeCell ref="W22:Y29"/>
    <mergeCell ref="Z22:AG23"/>
    <mergeCell ref="CE22:CS23"/>
    <mergeCell ref="CT22:DA23"/>
    <mergeCell ref="DB22:DI23"/>
    <mergeCell ref="AY23:BM23"/>
    <mergeCell ref="BN23:BU23"/>
    <mergeCell ref="BV23:CC23"/>
    <mergeCell ref="AH22:AL23"/>
    <mergeCell ref="AM22:AR23"/>
    <mergeCell ref="AS22:AX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80" zoomScaleNormal="8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526</v>
      </c>
      <c r="G33" s="29" t="s">
        <v>527</v>
      </c>
      <c r="H33" s="29" t="s">
        <v>528</v>
      </c>
      <c r="I33" s="29" t="s">
        <v>529</v>
      </c>
      <c r="J33" s="30" t="s">
        <v>530</v>
      </c>
      <c r="K33" s="22"/>
      <c r="L33" s="22"/>
      <c r="M33" s="22"/>
      <c r="N33" s="22"/>
      <c r="O33" s="22"/>
      <c r="P33" s="22"/>
    </row>
    <row r="34" spans="1:16" ht="39" customHeight="1" x14ac:dyDescent="0.15">
      <c r="A34" s="22"/>
      <c r="B34" s="31"/>
      <c r="C34" s="1151" t="s">
        <v>531</v>
      </c>
      <c r="D34" s="1151"/>
      <c r="E34" s="1152"/>
      <c r="F34" s="32">
        <v>1.33</v>
      </c>
      <c r="G34" s="33">
        <v>4.28</v>
      </c>
      <c r="H34" s="33">
        <v>4.7</v>
      </c>
      <c r="I34" s="33">
        <v>5.01</v>
      </c>
      <c r="J34" s="34">
        <v>4.49</v>
      </c>
      <c r="K34" s="22"/>
      <c r="L34" s="22"/>
      <c r="M34" s="22"/>
      <c r="N34" s="22"/>
      <c r="O34" s="22"/>
      <c r="P34" s="22"/>
    </row>
    <row r="35" spans="1:16" ht="39" customHeight="1" x14ac:dyDescent="0.15">
      <c r="A35" s="22"/>
      <c r="B35" s="35"/>
      <c r="C35" s="1145" t="s">
        <v>532</v>
      </c>
      <c r="D35" s="1146"/>
      <c r="E35" s="1147"/>
      <c r="F35" s="36" t="s">
        <v>487</v>
      </c>
      <c r="G35" s="37" t="s">
        <v>487</v>
      </c>
      <c r="H35" s="37" t="s">
        <v>487</v>
      </c>
      <c r="I35" s="37" t="s">
        <v>487</v>
      </c>
      <c r="J35" s="38">
        <v>0.71</v>
      </c>
      <c r="K35" s="22"/>
      <c r="L35" s="22"/>
      <c r="M35" s="22"/>
      <c r="N35" s="22"/>
      <c r="O35" s="22"/>
      <c r="P35" s="22"/>
    </row>
    <row r="36" spans="1:16" ht="39" customHeight="1" x14ac:dyDescent="0.15">
      <c r="A36" s="22"/>
      <c r="B36" s="35"/>
      <c r="C36" s="1145" t="s">
        <v>533</v>
      </c>
      <c r="D36" s="1146"/>
      <c r="E36" s="1147"/>
      <c r="F36" s="36">
        <v>0.04</v>
      </c>
      <c r="G36" s="37">
        <v>0.23</v>
      </c>
      <c r="H36" s="37">
        <v>0.05</v>
      </c>
      <c r="I36" s="37">
        <v>0.14000000000000001</v>
      </c>
      <c r="J36" s="38">
        <v>0.56000000000000005</v>
      </c>
      <c r="K36" s="22"/>
      <c r="L36" s="22"/>
      <c r="M36" s="22"/>
      <c r="N36" s="22"/>
      <c r="O36" s="22"/>
      <c r="P36" s="22"/>
    </row>
    <row r="37" spans="1:16" ht="39" customHeight="1" x14ac:dyDescent="0.15">
      <c r="A37" s="22"/>
      <c r="B37" s="35"/>
      <c r="C37" s="1145" t="s">
        <v>534</v>
      </c>
      <c r="D37" s="1146"/>
      <c r="E37" s="1147"/>
      <c r="F37" s="36" t="s">
        <v>487</v>
      </c>
      <c r="G37" s="37" t="s">
        <v>487</v>
      </c>
      <c r="H37" s="37" t="s">
        <v>487</v>
      </c>
      <c r="I37" s="37" t="s">
        <v>487</v>
      </c>
      <c r="J37" s="38">
        <v>0.28999999999999998</v>
      </c>
      <c r="K37" s="22"/>
      <c r="L37" s="22"/>
      <c r="M37" s="22"/>
      <c r="N37" s="22"/>
      <c r="O37" s="22"/>
      <c r="P37" s="22"/>
    </row>
    <row r="38" spans="1:16" ht="39" customHeight="1" x14ac:dyDescent="0.15">
      <c r="A38" s="22"/>
      <c r="B38" s="35"/>
      <c r="C38" s="1145" t="s">
        <v>535</v>
      </c>
      <c r="D38" s="1146"/>
      <c r="E38" s="1147"/>
      <c r="F38" s="36">
        <v>0.46</v>
      </c>
      <c r="G38" s="37">
        <v>0.68</v>
      </c>
      <c r="H38" s="37">
        <v>0.76</v>
      </c>
      <c r="I38" s="37">
        <v>0.9</v>
      </c>
      <c r="J38" s="38">
        <v>0.03</v>
      </c>
      <c r="K38" s="22"/>
      <c r="L38" s="22"/>
      <c r="M38" s="22"/>
      <c r="N38" s="22"/>
      <c r="O38" s="22"/>
      <c r="P38" s="22"/>
    </row>
    <row r="39" spans="1:16" ht="39" customHeight="1" x14ac:dyDescent="0.15">
      <c r="A39" s="22"/>
      <c r="B39" s="35"/>
      <c r="C39" s="1145" t="s">
        <v>536</v>
      </c>
      <c r="D39" s="1146"/>
      <c r="E39" s="1147"/>
      <c r="F39" s="36">
        <v>0</v>
      </c>
      <c r="G39" s="37">
        <v>0</v>
      </c>
      <c r="H39" s="37">
        <v>0</v>
      </c>
      <c r="I39" s="37">
        <v>0</v>
      </c>
      <c r="J39" s="38">
        <v>0</v>
      </c>
      <c r="K39" s="22"/>
      <c r="L39" s="22"/>
      <c r="M39" s="22"/>
      <c r="N39" s="22"/>
      <c r="O39" s="22"/>
      <c r="P39" s="22"/>
    </row>
    <row r="40" spans="1:16" ht="39" customHeight="1" x14ac:dyDescent="0.15">
      <c r="A40" s="22"/>
      <c r="B40" s="35"/>
      <c r="C40" s="1145" t="s">
        <v>537</v>
      </c>
      <c r="D40" s="1146"/>
      <c r="E40" s="1147"/>
      <c r="F40" s="36" t="s">
        <v>487</v>
      </c>
      <c r="G40" s="37" t="s">
        <v>487</v>
      </c>
      <c r="H40" s="37" t="s">
        <v>487</v>
      </c>
      <c r="I40" s="37" t="s">
        <v>487</v>
      </c>
      <c r="J40" s="38">
        <v>0</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538</v>
      </c>
      <c r="D42" s="1146"/>
      <c r="E42" s="1147"/>
      <c r="F42" s="36" t="s">
        <v>487</v>
      </c>
      <c r="G42" s="37" t="s">
        <v>487</v>
      </c>
      <c r="H42" s="37" t="s">
        <v>487</v>
      </c>
      <c r="I42" s="37" t="s">
        <v>487</v>
      </c>
      <c r="J42" s="38" t="s">
        <v>487</v>
      </c>
      <c r="K42" s="22"/>
      <c r="L42" s="22"/>
      <c r="M42" s="22"/>
      <c r="N42" s="22"/>
      <c r="O42" s="22"/>
      <c r="P42" s="22"/>
    </row>
    <row r="43" spans="1:16" ht="39" customHeight="1" thickBot="1" x14ac:dyDescent="0.2">
      <c r="A43" s="22"/>
      <c r="B43" s="40"/>
      <c r="C43" s="1148" t="s">
        <v>539</v>
      </c>
      <c r="D43" s="1149"/>
      <c r="E43" s="1150"/>
      <c r="F43" s="41">
        <v>5.94</v>
      </c>
      <c r="G43" s="42">
        <v>5.6</v>
      </c>
      <c r="H43" s="42">
        <v>5.84</v>
      </c>
      <c r="I43" s="42">
        <v>6.25</v>
      </c>
      <c r="J43" s="43" t="s">
        <v>487</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deqDwOg52EVNWesbH+IoptdMRciEga1K8Y83VuRMCOAG4aD7zQj/6g10LQDJCO48dfrdIKDM7g/MKciBgSR4pQ==" saltValue="KifNb8+/G8ab2x6c+7SNy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80" zoomScaleNormal="8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526</v>
      </c>
      <c r="L44" s="56" t="s">
        <v>527</v>
      </c>
      <c r="M44" s="56" t="s">
        <v>528</v>
      </c>
      <c r="N44" s="56" t="s">
        <v>529</v>
      </c>
      <c r="O44" s="57" t="s">
        <v>530</v>
      </c>
      <c r="P44" s="48"/>
      <c r="Q44" s="48"/>
      <c r="R44" s="48"/>
      <c r="S44" s="48"/>
      <c r="T44" s="48"/>
      <c r="U44" s="48"/>
    </row>
    <row r="45" spans="1:21" ht="30.75" customHeight="1" x14ac:dyDescent="0.15">
      <c r="A45" s="48"/>
      <c r="B45" s="1153" t="s">
        <v>9</v>
      </c>
      <c r="C45" s="1154"/>
      <c r="D45" s="58"/>
      <c r="E45" s="1159" t="s">
        <v>10</v>
      </c>
      <c r="F45" s="1159"/>
      <c r="G45" s="1159"/>
      <c r="H45" s="1159"/>
      <c r="I45" s="1159"/>
      <c r="J45" s="1160"/>
      <c r="K45" s="59">
        <v>592</v>
      </c>
      <c r="L45" s="60">
        <v>580</v>
      </c>
      <c r="M45" s="60">
        <v>623</v>
      </c>
      <c r="N45" s="60">
        <v>669</v>
      </c>
      <c r="O45" s="61">
        <v>636</v>
      </c>
      <c r="P45" s="48"/>
      <c r="Q45" s="48"/>
      <c r="R45" s="48"/>
      <c r="S45" s="48"/>
      <c r="T45" s="48"/>
      <c r="U45" s="48"/>
    </row>
    <row r="46" spans="1:21" ht="30.75" customHeight="1" x14ac:dyDescent="0.15">
      <c r="A46" s="48"/>
      <c r="B46" s="1155"/>
      <c r="C46" s="1156"/>
      <c r="D46" s="62"/>
      <c r="E46" s="1161" t="s">
        <v>11</v>
      </c>
      <c r="F46" s="1161"/>
      <c r="G46" s="1161"/>
      <c r="H46" s="1161"/>
      <c r="I46" s="1161"/>
      <c r="J46" s="1162"/>
      <c r="K46" s="63" t="s">
        <v>487</v>
      </c>
      <c r="L46" s="64" t="s">
        <v>487</v>
      </c>
      <c r="M46" s="64" t="s">
        <v>487</v>
      </c>
      <c r="N46" s="64" t="s">
        <v>487</v>
      </c>
      <c r="O46" s="65" t="s">
        <v>487</v>
      </c>
      <c r="P46" s="48"/>
      <c r="Q46" s="48"/>
      <c r="R46" s="48"/>
      <c r="S46" s="48"/>
      <c r="T46" s="48"/>
      <c r="U46" s="48"/>
    </row>
    <row r="47" spans="1:21" ht="30.75" customHeight="1" x14ac:dyDescent="0.15">
      <c r="A47" s="48"/>
      <c r="B47" s="1155"/>
      <c r="C47" s="1156"/>
      <c r="D47" s="62"/>
      <c r="E47" s="1161" t="s">
        <v>12</v>
      </c>
      <c r="F47" s="1161"/>
      <c r="G47" s="1161"/>
      <c r="H47" s="1161"/>
      <c r="I47" s="1161"/>
      <c r="J47" s="1162"/>
      <c r="K47" s="63" t="s">
        <v>487</v>
      </c>
      <c r="L47" s="64" t="s">
        <v>487</v>
      </c>
      <c r="M47" s="64" t="s">
        <v>487</v>
      </c>
      <c r="N47" s="64" t="s">
        <v>487</v>
      </c>
      <c r="O47" s="65" t="s">
        <v>487</v>
      </c>
      <c r="P47" s="48"/>
      <c r="Q47" s="48"/>
      <c r="R47" s="48"/>
      <c r="S47" s="48"/>
      <c r="T47" s="48"/>
      <c r="U47" s="48"/>
    </row>
    <row r="48" spans="1:21" ht="30.75" customHeight="1" x14ac:dyDescent="0.15">
      <c r="A48" s="48"/>
      <c r="B48" s="1155"/>
      <c r="C48" s="1156"/>
      <c r="D48" s="62"/>
      <c r="E48" s="1161" t="s">
        <v>13</v>
      </c>
      <c r="F48" s="1161"/>
      <c r="G48" s="1161"/>
      <c r="H48" s="1161"/>
      <c r="I48" s="1161"/>
      <c r="J48" s="1162"/>
      <c r="K48" s="63">
        <v>156</v>
      </c>
      <c r="L48" s="64">
        <v>163</v>
      </c>
      <c r="M48" s="64">
        <v>156</v>
      </c>
      <c r="N48" s="64">
        <v>163</v>
      </c>
      <c r="O48" s="65">
        <v>122</v>
      </c>
      <c r="P48" s="48"/>
      <c r="Q48" s="48"/>
      <c r="R48" s="48"/>
      <c r="S48" s="48"/>
      <c r="T48" s="48"/>
      <c r="U48" s="48"/>
    </row>
    <row r="49" spans="1:21" ht="30.75" customHeight="1" x14ac:dyDescent="0.15">
      <c r="A49" s="48"/>
      <c r="B49" s="1155"/>
      <c r="C49" s="1156"/>
      <c r="D49" s="62"/>
      <c r="E49" s="1161" t="s">
        <v>14</v>
      </c>
      <c r="F49" s="1161"/>
      <c r="G49" s="1161"/>
      <c r="H49" s="1161"/>
      <c r="I49" s="1161"/>
      <c r="J49" s="1162"/>
      <c r="K49" s="63" t="s">
        <v>487</v>
      </c>
      <c r="L49" s="64" t="s">
        <v>487</v>
      </c>
      <c r="M49" s="64" t="s">
        <v>487</v>
      </c>
      <c r="N49" s="64" t="s">
        <v>487</v>
      </c>
      <c r="O49" s="65" t="s">
        <v>487</v>
      </c>
      <c r="P49" s="48"/>
      <c r="Q49" s="48"/>
      <c r="R49" s="48"/>
      <c r="S49" s="48"/>
      <c r="T49" s="48"/>
      <c r="U49" s="48"/>
    </row>
    <row r="50" spans="1:21" ht="30.75" customHeight="1" x14ac:dyDescent="0.15">
      <c r="A50" s="48"/>
      <c r="B50" s="1155"/>
      <c r="C50" s="1156"/>
      <c r="D50" s="62"/>
      <c r="E50" s="1161" t="s">
        <v>15</v>
      </c>
      <c r="F50" s="1161"/>
      <c r="G50" s="1161"/>
      <c r="H50" s="1161"/>
      <c r="I50" s="1161"/>
      <c r="J50" s="1162"/>
      <c r="K50" s="63">
        <v>5</v>
      </c>
      <c r="L50" s="64">
        <v>4</v>
      </c>
      <c r="M50" s="64">
        <v>3</v>
      </c>
      <c r="N50" s="64">
        <v>3</v>
      </c>
      <c r="O50" s="65">
        <v>2</v>
      </c>
      <c r="P50" s="48"/>
      <c r="Q50" s="48"/>
      <c r="R50" s="48"/>
      <c r="S50" s="48"/>
      <c r="T50" s="48"/>
      <c r="U50" s="48"/>
    </row>
    <row r="51" spans="1:21" ht="30.75" customHeight="1" x14ac:dyDescent="0.15">
      <c r="A51" s="48"/>
      <c r="B51" s="1157"/>
      <c r="C51" s="1158"/>
      <c r="D51" s="66"/>
      <c r="E51" s="1161" t="s">
        <v>16</v>
      </c>
      <c r="F51" s="1161"/>
      <c r="G51" s="1161"/>
      <c r="H51" s="1161"/>
      <c r="I51" s="1161"/>
      <c r="J51" s="1162"/>
      <c r="K51" s="63">
        <v>0</v>
      </c>
      <c r="L51" s="64">
        <v>0</v>
      </c>
      <c r="M51" s="64">
        <v>0</v>
      </c>
      <c r="N51" s="64">
        <v>1</v>
      </c>
      <c r="O51" s="65">
        <v>1</v>
      </c>
      <c r="P51" s="48"/>
      <c r="Q51" s="48"/>
      <c r="R51" s="48"/>
      <c r="S51" s="48"/>
      <c r="T51" s="48"/>
      <c r="U51" s="48"/>
    </row>
    <row r="52" spans="1:21" ht="30.75" customHeight="1" x14ac:dyDescent="0.15">
      <c r="A52" s="48"/>
      <c r="B52" s="1163" t="s">
        <v>17</v>
      </c>
      <c r="C52" s="1164"/>
      <c r="D52" s="66"/>
      <c r="E52" s="1161" t="s">
        <v>18</v>
      </c>
      <c r="F52" s="1161"/>
      <c r="G52" s="1161"/>
      <c r="H52" s="1161"/>
      <c r="I52" s="1161"/>
      <c r="J52" s="1162"/>
      <c r="K52" s="63">
        <v>551</v>
      </c>
      <c r="L52" s="64">
        <v>537</v>
      </c>
      <c r="M52" s="64">
        <v>573</v>
      </c>
      <c r="N52" s="64">
        <v>595</v>
      </c>
      <c r="O52" s="65">
        <v>567</v>
      </c>
      <c r="P52" s="48"/>
      <c r="Q52" s="48"/>
      <c r="R52" s="48"/>
      <c r="S52" s="48"/>
      <c r="T52" s="48"/>
      <c r="U52" s="48"/>
    </row>
    <row r="53" spans="1:21" ht="30.75" customHeight="1" thickBot="1" x14ac:dyDescent="0.2">
      <c r="A53" s="48"/>
      <c r="B53" s="1165" t="s">
        <v>19</v>
      </c>
      <c r="C53" s="1166"/>
      <c r="D53" s="67"/>
      <c r="E53" s="1167" t="s">
        <v>20</v>
      </c>
      <c r="F53" s="1167"/>
      <c r="G53" s="1167"/>
      <c r="H53" s="1167"/>
      <c r="I53" s="1167"/>
      <c r="J53" s="1168"/>
      <c r="K53" s="68">
        <v>202</v>
      </c>
      <c r="L53" s="69">
        <v>210</v>
      </c>
      <c r="M53" s="69">
        <v>209</v>
      </c>
      <c r="N53" s="69">
        <v>241</v>
      </c>
      <c r="O53" s="70">
        <v>194</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540</v>
      </c>
      <c r="L57" s="81" t="s">
        <v>541</v>
      </c>
      <c r="M57" s="81" t="s">
        <v>542</v>
      </c>
      <c r="N57" s="81" t="s">
        <v>543</v>
      </c>
      <c r="O57" s="82" t="s">
        <v>544</v>
      </c>
      <c r="P57" s="48"/>
      <c r="Q57" s="48"/>
      <c r="R57" s="48"/>
      <c r="S57" s="48"/>
      <c r="T57" s="48"/>
      <c r="U57" s="48"/>
    </row>
    <row r="58" spans="1:21" ht="31.5" customHeight="1" x14ac:dyDescent="0.15">
      <c r="B58" s="1169" t="s">
        <v>24</v>
      </c>
      <c r="C58" s="1170"/>
      <c r="D58" s="1175" t="s">
        <v>25</v>
      </c>
      <c r="E58" s="1176"/>
      <c r="F58" s="1176"/>
      <c r="G58" s="1176"/>
      <c r="H58" s="1176"/>
      <c r="I58" s="1176"/>
      <c r="J58" s="1177"/>
      <c r="K58" s="83"/>
      <c r="L58" s="84"/>
      <c r="M58" s="84"/>
      <c r="N58" s="84"/>
      <c r="O58" s="85"/>
    </row>
    <row r="59" spans="1:21" ht="31.5" customHeight="1" x14ac:dyDescent="0.15">
      <c r="B59" s="1171"/>
      <c r="C59" s="1172"/>
      <c r="D59" s="1178" t="s">
        <v>26</v>
      </c>
      <c r="E59" s="1179"/>
      <c r="F59" s="1179"/>
      <c r="G59" s="1179"/>
      <c r="H59" s="1179"/>
      <c r="I59" s="1179"/>
      <c r="J59" s="1180"/>
      <c r="K59" s="86"/>
      <c r="L59" s="87"/>
      <c r="M59" s="87"/>
      <c r="N59" s="87"/>
      <c r="O59" s="88"/>
    </row>
    <row r="60" spans="1:21" ht="31.5" customHeight="1" thickBot="1" x14ac:dyDescent="0.2">
      <c r="B60" s="1173"/>
      <c r="C60" s="1174"/>
      <c r="D60" s="1181" t="s">
        <v>27</v>
      </c>
      <c r="E60" s="1182"/>
      <c r="F60" s="1182"/>
      <c r="G60" s="1182"/>
      <c r="H60" s="1182"/>
      <c r="I60" s="1182"/>
      <c r="J60" s="1183"/>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N+/iOCgs0u7xZDtFZKfyhG/zRDrofHjr7parUrhHvG7R9QH25bKqmStdBxnFxitxsX17omzu/+zLWl661XZctA==" saltValue="bNFLLdxXKZp0GQkWAJs8J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80" zoomScaleNormal="8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526</v>
      </c>
      <c r="J40" s="103" t="s">
        <v>527</v>
      </c>
      <c r="K40" s="103" t="s">
        <v>528</v>
      </c>
      <c r="L40" s="103" t="s">
        <v>529</v>
      </c>
      <c r="M40" s="104" t="s">
        <v>530</v>
      </c>
    </row>
    <row r="41" spans="2:13" ht="27.75" customHeight="1" x14ac:dyDescent="0.15">
      <c r="B41" s="1184" t="s">
        <v>30</v>
      </c>
      <c r="C41" s="1185"/>
      <c r="D41" s="105"/>
      <c r="E41" s="1190" t="s">
        <v>31</v>
      </c>
      <c r="F41" s="1190"/>
      <c r="G41" s="1190"/>
      <c r="H41" s="1191"/>
      <c r="I41" s="343">
        <v>5279</v>
      </c>
      <c r="J41" s="344">
        <v>4978</v>
      </c>
      <c r="K41" s="344">
        <v>4712</v>
      </c>
      <c r="L41" s="344">
        <v>5874</v>
      </c>
      <c r="M41" s="345">
        <v>5777</v>
      </c>
    </row>
    <row r="42" spans="2:13" ht="27.75" customHeight="1" x14ac:dyDescent="0.15">
      <c r="B42" s="1186"/>
      <c r="C42" s="1187"/>
      <c r="D42" s="106"/>
      <c r="E42" s="1192" t="s">
        <v>32</v>
      </c>
      <c r="F42" s="1192"/>
      <c r="G42" s="1192"/>
      <c r="H42" s="1193"/>
      <c r="I42" s="346" t="s">
        <v>487</v>
      </c>
      <c r="J42" s="347" t="s">
        <v>487</v>
      </c>
      <c r="K42" s="347" t="s">
        <v>487</v>
      </c>
      <c r="L42" s="347" t="s">
        <v>487</v>
      </c>
      <c r="M42" s="348" t="s">
        <v>487</v>
      </c>
    </row>
    <row r="43" spans="2:13" ht="27.75" customHeight="1" x14ac:dyDescent="0.15">
      <c r="B43" s="1186"/>
      <c r="C43" s="1187"/>
      <c r="D43" s="106"/>
      <c r="E43" s="1192" t="s">
        <v>33</v>
      </c>
      <c r="F43" s="1192"/>
      <c r="G43" s="1192"/>
      <c r="H43" s="1193"/>
      <c r="I43" s="346">
        <v>1446</v>
      </c>
      <c r="J43" s="347">
        <v>1376</v>
      </c>
      <c r="K43" s="347">
        <v>1307</v>
      </c>
      <c r="L43" s="347">
        <v>1239</v>
      </c>
      <c r="M43" s="348">
        <v>1113</v>
      </c>
    </row>
    <row r="44" spans="2:13" ht="27.75" customHeight="1" x14ac:dyDescent="0.15">
      <c r="B44" s="1186"/>
      <c r="C44" s="1187"/>
      <c r="D44" s="106"/>
      <c r="E44" s="1192" t="s">
        <v>34</v>
      </c>
      <c r="F44" s="1192"/>
      <c r="G44" s="1192"/>
      <c r="H44" s="1193"/>
      <c r="I44" s="346" t="s">
        <v>487</v>
      </c>
      <c r="J44" s="347" t="s">
        <v>487</v>
      </c>
      <c r="K44" s="347" t="s">
        <v>487</v>
      </c>
      <c r="L44" s="347" t="s">
        <v>487</v>
      </c>
      <c r="M44" s="348" t="s">
        <v>487</v>
      </c>
    </row>
    <row r="45" spans="2:13" ht="27.75" customHeight="1" x14ac:dyDescent="0.15">
      <c r="B45" s="1186"/>
      <c r="C45" s="1187"/>
      <c r="D45" s="106"/>
      <c r="E45" s="1192" t="s">
        <v>35</v>
      </c>
      <c r="F45" s="1192"/>
      <c r="G45" s="1192"/>
      <c r="H45" s="1193"/>
      <c r="I45" s="346">
        <v>748</v>
      </c>
      <c r="J45" s="347">
        <v>740</v>
      </c>
      <c r="K45" s="347">
        <v>724</v>
      </c>
      <c r="L45" s="347">
        <v>741</v>
      </c>
      <c r="M45" s="348">
        <v>765</v>
      </c>
    </row>
    <row r="46" spans="2:13" ht="27.75" customHeight="1" x14ac:dyDescent="0.15">
      <c r="B46" s="1186"/>
      <c r="C46" s="1187"/>
      <c r="D46" s="107"/>
      <c r="E46" s="1192" t="s">
        <v>36</v>
      </c>
      <c r="F46" s="1192"/>
      <c r="G46" s="1192"/>
      <c r="H46" s="1193"/>
      <c r="I46" s="346" t="s">
        <v>487</v>
      </c>
      <c r="J46" s="347" t="s">
        <v>487</v>
      </c>
      <c r="K46" s="347" t="s">
        <v>487</v>
      </c>
      <c r="L46" s="347" t="s">
        <v>487</v>
      </c>
      <c r="M46" s="348" t="s">
        <v>487</v>
      </c>
    </row>
    <row r="47" spans="2:13" ht="27.75" customHeight="1" x14ac:dyDescent="0.15">
      <c r="B47" s="1186"/>
      <c r="C47" s="1187"/>
      <c r="D47" s="108"/>
      <c r="E47" s="1194" t="s">
        <v>37</v>
      </c>
      <c r="F47" s="1195"/>
      <c r="G47" s="1195"/>
      <c r="H47" s="1196"/>
      <c r="I47" s="346" t="s">
        <v>487</v>
      </c>
      <c r="J47" s="347" t="s">
        <v>487</v>
      </c>
      <c r="K47" s="347" t="s">
        <v>487</v>
      </c>
      <c r="L47" s="347" t="s">
        <v>487</v>
      </c>
      <c r="M47" s="348" t="s">
        <v>487</v>
      </c>
    </row>
    <row r="48" spans="2:13" ht="27.75" customHeight="1" x14ac:dyDescent="0.15">
      <c r="B48" s="1186"/>
      <c r="C48" s="1187"/>
      <c r="D48" s="106"/>
      <c r="E48" s="1192" t="s">
        <v>38</v>
      </c>
      <c r="F48" s="1192"/>
      <c r="G48" s="1192"/>
      <c r="H48" s="1193"/>
      <c r="I48" s="346" t="s">
        <v>487</v>
      </c>
      <c r="J48" s="347" t="s">
        <v>487</v>
      </c>
      <c r="K48" s="347" t="s">
        <v>487</v>
      </c>
      <c r="L48" s="347" t="s">
        <v>487</v>
      </c>
      <c r="M48" s="348" t="s">
        <v>487</v>
      </c>
    </row>
    <row r="49" spans="2:13" ht="27.75" customHeight="1" x14ac:dyDescent="0.15">
      <c r="B49" s="1188"/>
      <c r="C49" s="1189"/>
      <c r="D49" s="106"/>
      <c r="E49" s="1192" t="s">
        <v>39</v>
      </c>
      <c r="F49" s="1192"/>
      <c r="G49" s="1192"/>
      <c r="H49" s="1193"/>
      <c r="I49" s="346" t="s">
        <v>487</v>
      </c>
      <c r="J49" s="347" t="s">
        <v>487</v>
      </c>
      <c r="K49" s="347" t="s">
        <v>487</v>
      </c>
      <c r="L49" s="347" t="s">
        <v>487</v>
      </c>
      <c r="M49" s="348" t="s">
        <v>487</v>
      </c>
    </row>
    <row r="50" spans="2:13" ht="27.75" customHeight="1" x14ac:dyDescent="0.15">
      <c r="B50" s="1197" t="s">
        <v>40</v>
      </c>
      <c r="C50" s="1198"/>
      <c r="D50" s="109"/>
      <c r="E50" s="1192" t="s">
        <v>41</v>
      </c>
      <c r="F50" s="1192"/>
      <c r="G50" s="1192"/>
      <c r="H50" s="1193"/>
      <c r="I50" s="346">
        <v>2135</v>
      </c>
      <c r="J50" s="347">
        <v>2307</v>
      </c>
      <c r="K50" s="347">
        <v>2486</v>
      </c>
      <c r="L50" s="347">
        <v>2470</v>
      </c>
      <c r="M50" s="348">
        <v>2746</v>
      </c>
    </row>
    <row r="51" spans="2:13" ht="27.75" customHeight="1" x14ac:dyDescent="0.15">
      <c r="B51" s="1186"/>
      <c r="C51" s="1187"/>
      <c r="D51" s="106"/>
      <c r="E51" s="1192" t="s">
        <v>42</v>
      </c>
      <c r="F51" s="1192"/>
      <c r="G51" s="1192"/>
      <c r="H51" s="1193"/>
      <c r="I51" s="346">
        <v>313</v>
      </c>
      <c r="J51" s="347">
        <v>268</v>
      </c>
      <c r="K51" s="347">
        <v>220</v>
      </c>
      <c r="L51" s="347">
        <v>173</v>
      </c>
      <c r="M51" s="348">
        <v>125</v>
      </c>
    </row>
    <row r="52" spans="2:13" ht="27.75" customHeight="1" x14ac:dyDescent="0.15">
      <c r="B52" s="1188"/>
      <c r="C52" s="1189"/>
      <c r="D52" s="106"/>
      <c r="E52" s="1192" t="s">
        <v>43</v>
      </c>
      <c r="F52" s="1192"/>
      <c r="G52" s="1192"/>
      <c r="H52" s="1193"/>
      <c r="I52" s="346">
        <v>4800</v>
      </c>
      <c r="J52" s="347">
        <v>4602</v>
      </c>
      <c r="K52" s="347">
        <v>4388</v>
      </c>
      <c r="L52" s="347">
        <v>5232</v>
      </c>
      <c r="M52" s="348">
        <v>5090</v>
      </c>
    </row>
    <row r="53" spans="2:13" ht="27.75" customHeight="1" thickBot="1" x14ac:dyDescent="0.2">
      <c r="B53" s="1199" t="s">
        <v>19</v>
      </c>
      <c r="C53" s="1200"/>
      <c r="D53" s="110"/>
      <c r="E53" s="1201" t="s">
        <v>44</v>
      </c>
      <c r="F53" s="1201"/>
      <c r="G53" s="1201"/>
      <c r="H53" s="1202"/>
      <c r="I53" s="349">
        <v>225</v>
      </c>
      <c r="J53" s="350">
        <v>-82</v>
      </c>
      <c r="K53" s="350">
        <v>-350</v>
      </c>
      <c r="L53" s="350">
        <v>-21</v>
      </c>
      <c r="M53" s="351">
        <v>-306</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clr2ufkTpiqTwtn+aJV61Iupu16gpOfVqNmD5BraNXAvF1Isup0Mcbjspo7dmFuAVkFxgLl4e6ZwLb/3Rd5y/w==" saltValue="kjSXbpKNo1SRWzWO91zoh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80" zoomScaleNormal="8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528</v>
      </c>
      <c r="G54" s="119" t="s">
        <v>529</v>
      </c>
      <c r="H54" s="120" t="s">
        <v>530</v>
      </c>
    </row>
    <row r="55" spans="2:8" ht="52.5" customHeight="1" x14ac:dyDescent="0.15">
      <c r="B55" s="121"/>
      <c r="C55" s="1211" t="s">
        <v>46</v>
      </c>
      <c r="D55" s="1211"/>
      <c r="E55" s="1212"/>
      <c r="F55" s="352">
        <v>1211</v>
      </c>
      <c r="G55" s="352">
        <v>1364</v>
      </c>
      <c r="H55" s="353">
        <v>1524</v>
      </c>
    </row>
    <row r="56" spans="2:8" ht="52.5" customHeight="1" x14ac:dyDescent="0.15">
      <c r="B56" s="122"/>
      <c r="C56" s="1213" t="s">
        <v>47</v>
      </c>
      <c r="D56" s="1213"/>
      <c r="E56" s="1214"/>
      <c r="F56" s="354">
        <v>155</v>
      </c>
      <c r="G56" s="354">
        <v>34</v>
      </c>
      <c r="H56" s="355">
        <v>34</v>
      </c>
    </row>
    <row r="57" spans="2:8" ht="53.25" customHeight="1" x14ac:dyDescent="0.15">
      <c r="B57" s="122"/>
      <c r="C57" s="1215" t="s">
        <v>48</v>
      </c>
      <c r="D57" s="1215"/>
      <c r="E57" s="1216"/>
      <c r="F57" s="356">
        <v>980</v>
      </c>
      <c r="G57" s="356">
        <v>928</v>
      </c>
      <c r="H57" s="357">
        <v>1045</v>
      </c>
    </row>
    <row r="58" spans="2:8" ht="45.75" customHeight="1" x14ac:dyDescent="0.15">
      <c r="B58" s="123"/>
      <c r="C58" s="1203" t="s">
        <v>548</v>
      </c>
      <c r="D58" s="1204"/>
      <c r="E58" s="1205"/>
      <c r="F58" s="358">
        <v>390</v>
      </c>
      <c r="G58" s="358">
        <v>355</v>
      </c>
      <c r="H58" s="359">
        <v>483</v>
      </c>
    </row>
    <row r="59" spans="2:8" ht="45.75" customHeight="1" x14ac:dyDescent="0.15">
      <c r="B59" s="123"/>
      <c r="C59" s="1203" t="s">
        <v>549</v>
      </c>
      <c r="D59" s="1204"/>
      <c r="E59" s="1205"/>
      <c r="F59" s="358">
        <v>404</v>
      </c>
      <c r="G59" s="358">
        <v>380</v>
      </c>
      <c r="H59" s="359">
        <v>365</v>
      </c>
    </row>
    <row r="60" spans="2:8" ht="45.75" customHeight="1" x14ac:dyDescent="0.15">
      <c r="B60" s="123"/>
      <c r="C60" s="1203" t="s">
        <v>550</v>
      </c>
      <c r="D60" s="1204"/>
      <c r="E60" s="1205"/>
      <c r="F60" s="358">
        <v>68</v>
      </c>
      <c r="G60" s="358">
        <v>70</v>
      </c>
      <c r="H60" s="359">
        <v>71</v>
      </c>
    </row>
    <row r="61" spans="2:8" ht="45.75" customHeight="1" x14ac:dyDescent="0.15">
      <c r="B61" s="123"/>
      <c r="C61" s="1203" t="s">
        <v>551</v>
      </c>
      <c r="D61" s="1204"/>
      <c r="E61" s="1205"/>
      <c r="F61" s="358">
        <v>49</v>
      </c>
      <c r="G61" s="358">
        <v>54</v>
      </c>
      <c r="H61" s="359">
        <v>65</v>
      </c>
    </row>
    <row r="62" spans="2:8" ht="45.75" customHeight="1" thickBot="1" x14ac:dyDescent="0.2">
      <c r="B62" s="124"/>
      <c r="C62" s="1206" t="s">
        <v>552</v>
      </c>
      <c r="D62" s="1207"/>
      <c r="E62" s="1208"/>
      <c r="F62" s="360">
        <v>34</v>
      </c>
      <c r="G62" s="360">
        <v>34</v>
      </c>
      <c r="H62" s="361">
        <v>34</v>
      </c>
    </row>
    <row r="63" spans="2:8" ht="52.5" customHeight="1" thickBot="1" x14ac:dyDescent="0.2">
      <c r="B63" s="125"/>
      <c r="C63" s="1209" t="s">
        <v>49</v>
      </c>
      <c r="D63" s="1209"/>
      <c r="E63" s="1210"/>
      <c r="F63" s="362">
        <v>2347</v>
      </c>
      <c r="G63" s="362">
        <v>2325</v>
      </c>
      <c r="H63" s="363">
        <v>2602</v>
      </c>
    </row>
    <row r="64" spans="2:8" x14ac:dyDescent="0.15"/>
  </sheetData>
  <sheetProtection algorithmName="SHA-512" hashValue="d4c5lYm7JWZiqyDyWXH08rBbyZYJGXMsGV9HktOyZdE8tHNg+RnzLXfqNiGeWSZ8n8fr/kNw24/qMTnSu8oAvw==" saltValue="4nJC6tQzmBV4PTsu8gGws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2" customWidth="1"/>
    <col min="2" max="8" width="13.375" style="132" customWidth="1"/>
    <col min="9" max="16384" width="11.125" style="132"/>
  </cols>
  <sheetData>
    <row r="1" spans="1:8" x14ac:dyDescent="0.15">
      <c r="A1" s="126"/>
      <c r="B1" s="127"/>
      <c r="C1" s="128"/>
      <c r="D1" s="129"/>
      <c r="E1" s="130"/>
      <c r="F1" s="130"/>
      <c r="G1" s="130"/>
      <c r="H1" s="131"/>
    </row>
    <row r="2" spans="1:8" x14ac:dyDescent="0.15">
      <c r="A2" s="133"/>
      <c r="B2" s="134"/>
      <c r="C2" s="135"/>
      <c r="D2" s="136" t="s">
        <v>50</v>
      </c>
      <c r="E2" s="137"/>
      <c r="F2" s="138" t="s">
        <v>525</v>
      </c>
      <c r="G2" s="139"/>
      <c r="H2" s="140"/>
    </row>
    <row r="3" spans="1:8" x14ac:dyDescent="0.15">
      <c r="A3" s="136" t="s">
        <v>518</v>
      </c>
      <c r="B3" s="141"/>
      <c r="C3" s="142"/>
      <c r="D3" s="143">
        <v>259487</v>
      </c>
      <c r="E3" s="144"/>
      <c r="F3" s="145">
        <v>301035</v>
      </c>
      <c r="G3" s="146"/>
      <c r="H3" s="147"/>
    </row>
    <row r="4" spans="1:8" x14ac:dyDescent="0.15">
      <c r="A4" s="148"/>
      <c r="B4" s="149"/>
      <c r="C4" s="150"/>
      <c r="D4" s="151">
        <v>136444</v>
      </c>
      <c r="E4" s="152"/>
      <c r="F4" s="153">
        <v>154376</v>
      </c>
      <c r="G4" s="154"/>
      <c r="H4" s="155"/>
    </row>
    <row r="5" spans="1:8" x14ac:dyDescent="0.15">
      <c r="A5" s="136" t="s">
        <v>520</v>
      </c>
      <c r="B5" s="141"/>
      <c r="C5" s="142"/>
      <c r="D5" s="143">
        <v>180219</v>
      </c>
      <c r="E5" s="144"/>
      <c r="F5" s="145">
        <v>277467</v>
      </c>
      <c r="G5" s="146"/>
      <c r="H5" s="147"/>
    </row>
    <row r="6" spans="1:8" x14ac:dyDescent="0.15">
      <c r="A6" s="148"/>
      <c r="B6" s="149"/>
      <c r="C6" s="150"/>
      <c r="D6" s="151">
        <v>79960</v>
      </c>
      <c r="E6" s="152"/>
      <c r="F6" s="153">
        <v>128378</v>
      </c>
      <c r="G6" s="154"/>
      <c r="H6" s="155"/>
    </row>
    <row r="7" spans="1:8" x14ac:dyDescent="0.15">
      <c r="A7" s="136" t="s">
        <v>521</v>
      </c>
      <c r="B7" s="141"/>
      <c r="C7" s="142"/>
      <c r="D7" s="143">
        <v>243189</v>
      </c>
      <c r="E7" s="144"/>
      <c r="F7" s="145">
        <v>282256</v>
      </c>
      <c r="G7" s="146"/>
      <c r="H7" s="147"/>
    </row>
    <row r="8" spans="1:8" x14ac:dyDescent="0.15">
      <c r="A8" s="148"/>
      <c r="B8" s="149"/>
      <c r="C8" s="150"/>
      <c r="D8" s="151">
        <v>141049</v>
      </c>
      <c r="E8" s="152"/>
      <c r="F8" s="153">
        <v>145453</v>
      </c>
      <c r="G8" s="154"/>
      <c r="H8" s="155"/>
    </row>
    <row r="9" spans="1:8" x14ac:dyDescent="0.15">
      <c r="A9" s="136" t="s">
        <v>522</v>
      </c>
      <c r="B9" s="141"/>
      <c r="C9" s="142"/>
      <c r="D9" s="143">
        <v>1018319</v>
      </c>
      <c r="E9" s="144"/>
      <c r="F9" s="145">
        <v>295341</v>
      </c>
      <c r="G9" s="146"/>
      <c r="H9" s="147"/>
    </row>
    <row r="10" spans="1:8" x14ac:dyDescent="0.15">
      <c r="A10" s="148"/>
      <c r="B10" s="149"/>
      <c r="C10" s="150"/>
      <c r="D10" s="151">
        <v>940042</v>
      </c>
      <c r="E10" s="152"/>
      <c r="F10" s="153">
        <v>137402</v>
      </c>
      <c r="G10" s="154"/>
      <c r="H10" s="155"/>
    </row>
    <row r="11" spans="1:8" x14ac:dyDescent="0.15">
      <c r="A11" s="136" t="s">
        <v>523</v>
      </c>
      <c r="B11" s="141"/>
      <c r="C11" s="142"/>
      <c r="D11" s="143">
        <v>333848</v>
      </c>
      <c r="E11" s="144"/>
      <c r="F11" s="145">
        <v>292845</v>
      </c>
      <c r="G11" s="146"/>
      <c r="H11" s="147"/>
    </row>
    <row r="12" spans="1:8" x14ac:dyDescent="0.15">
      <c r="A12" s="148"/>
      <c r="B12" s="149"/>
      <c r="C12" s="156"/>
      <c r="D12" s="151">
        <v>208932</v>
      </c>
      <c r="E12" s="152"/>
      <c r="F12" s="153">
        <v>143187</v>
      </c>
      <c r="G12" s="154"/>
      <c r="H12" s="155"/>
    </row>
    <row r="13" spans="1:8" x14ac:dyDescent="0.15">
      <c r="A13" s="136"/>
      <c r="B13" s="141"/>
      <c r="C13" s="157"/>
      <c r="D13" s="158">
        <v>407012</v>
      </c>
      <c r="E13" s="159"/>
      <c r="F13" s="160">
        <v>289789</v>
      </c>
      <c r="G13" s="161"/>
      <c r="H13" s="147"/>
    </row>
    <row r="14" spans="1:8" x14ac:dyDescent="0.15">
      <c r="A14" s="148"/>
      <c r="B14" s="149"/>
      <c r="C14" s="150"/>
      <c r="D14" s="151">
        <v>301285</v>
      </c>
      <c r="E14" s="152"/>
      <c r="F14" s="153">
        <v>141759</v>
      </c>
      <c r="G14" s="154"/>
      <c r="H14" s="155"/>
    </row>
    <row r="17" spans="1:11" x14ac:dyDescent="0.15">
      <c r="A17" s="132" t="s">
        <v>51</v>
      </c>
    </row>
    <row r="18" spans="1:11" x14ac:dyDescent="0.15">
      <c r="A18" s="162"/>
      <c r="B18" s="162" t="str">
        <f>実質収支比率等に係る経年分析!F$46</f>
        <v>R02</v>
      </c>
      <c r="C18" s="162" t="str">
        <f>実質収支比率等に係る経年分析!G$46</f>
        <v>R03</v>
      </c>
      <c r="D18" s="162" t="str">
        <f>実質収支比率等に係る経年分析!H$46</f>
        <v>R04</v>
      </c>
      <c r="E18" s="162" t="str">
        <f>実質収支比率等に係る経年分析!I$46</f>
        <v>R05</v>
      </c>
      <c r="F18" s="162" t="str">
        <f>実質収支比率等に係る経年分析!J$46</f>
        <v>R06</v>
      </c>
    </row>
    <row r="19" spans="1:11" x14ac:dyDescent="0.15">
      <c r="A19" s="162" t="s">
        <v>52</v>
      </c>
      <c r="B19" s="162">
        <f>ROUND(VALUE(SUBSTITUTE(実質収支比率等に係る経年分析!F$48,"▲","-")),2)</f>
        <v>1.34</v>
      </c>
      <c r="C19" s="162">
        <f>ROUND(VALUE(SUBSTITUTE(実質収支比率等に係る経年分析!G$48,"▲","-")),2)</f>
        <v>4.28</v>
      </c>
      <c r="D19" s="162">
        <f>ROUND(VALUE(SUBSTITUTE(実質収支比率等に係る経年分析!H$48,"▲","-")),2)</f>
        <v>4.71</v>
      </c>
      <c r="E19" s="162">
        <f>ROUND(VALUE(SUBSTITUTE(実質収支比率等に係る経年分析!I$48,"▲","-")),2)</f>
        <v>5.01</v>
      </c>
      <c r="F19" s="162">
        <f>ROUND(VALUE(SUBSTITUTE(実質収支比率等に係る経年分析!J$48,"▲","-")),2)</f>
        <v>4.5</v>
      </c>
    </row>
    <row r="20" spans="1:11" x14ac:dyDescent="0.15">
      <c r="A20" s="162" t="s">
        <v>53</v>
      </c>
      <c r="B20" s="162">
        <f>ROUND(VALUE(SUBSTITUTE(実質収支比率等に係る経年分析!F$47,"▲","-")),2)</f>
        <v>43.38</v>
      </c>
      <c r="C20" s="162">
        <f>ROUND(VALUE(SUBSTITUTE(実質収支比率等に係る経年分析!G$47,"▲","-")),2)</f>
        <v>41.65</v>
      </c>
      <c r="D20" s="162">
        <f>ROUND(VALUE(SUBSTITUTE(実質収支比率等に係る経年分析!H$47,"▲","-")),2)</f>
        <v>42.19</v>
      </c>
      <c r="E20" s="162">
        <f>ROUND(VALUE(SUBSTITUTE(実質収支比率等に係る経年分析!I$47,"▲","-")),2)</f>
        <v>46.96</v>
      </c>
      <c r="F20" s="162">
        <f>ROUND(VALUE(SUBSTITUTE(実質収支比率等に係る経年分析!J$47,"▲","-")),2)</f>
        <v>52.06</v>
      </c>
    </row>
    <row r="21" spans="1:11" x14ac:dyDescent="0.15">
      <c r="A21" s="162" t="s">
        <v>54</v>
      </c>
      <c r="B21" s="162">
        <f>IF(ISNUMBER(VALUE(SUBSTITUTE(実質収支比率等に係る経年分析!F$49,"▲","-"))),ROUND(VALUE(SUBSTITUTE(実質収支比率等に係る経年分析!F$49,"▲","-")),2),NA())</f>
        <v>0.63</v>
      </c>
      <c r="C21" s="162">
        <f>IF(ISNUMBER(VALUE(SUBSTITUTE(実質収支比率等に係る経年分析!G$49,"▲","-"))),ROUND(VALUE(SUBSTITUTE(実質収支比率等に係る経年分析!G$49,"▲","-")),2),NA())</f>
        <v>7.16</v>
      </c>
      <c r="D21" s="162">
        <f>IF(ISNUMBER(VALUE(SUBSTITUTE(実質収支比率等に係る経年分析!H$49,"▲","-"))),ROUND(VALUE(SUBSTITUTE(実質収支比率等に係る経年分析!H$49,"▲","-")),2),NA())</f>
        <v>0.84</v>
      </c>
      <c r="E21" s="162">
        <f>IF(ISNUMBER(VALUE(SUBSTITUTE(実質収支比率等に係る経年分析!I$49,"▲","-"))),ROUND(VALUE(SUBSTITUTE(実質収支比率等に係る経年分析!I$49,"▲","-")),2),NA())</f>
        <v>5.29</v>
      </c>
      <c r="F21" s="162">
        <f>IF(ISNUMBER(VALUE(SUBSTITUTE(実質収支比率等に係る経年分析!J$49,"▲","-"))),ROUND(VALUE(SUBSTITUTE(実質収支比率等に係る経年分析!J$49,"▲","-")),2),NA())</f>
        <v>0.17</v>
      </c>
    </row>
    <row r="24" spans="1:11" x14ac:dyDescent="0.15">
      <c r="A24" s="132" t="s">
        <v>55</v>
      </c>
    </row>
    <row r="25" spans="1:11" x14ac:dyDescent="0.15">
      <c r="A25" s="163"/>
      <c r="B25" s="163" t="str">
        <f>連結実質赤字比率に係る赤字・黒字の構成分析!F$33</f>
        <v>R02</v>
      </c>
      <c r="C25" s="163"/>
      <c r="D25" s="163" t="str">
        <f>連結実質赤字比率に係る赤字・黒字の構成分析!G$33</f>
        <v>R03</v>
      </c>
      <c r="E25" s="163"/>
      <c r="F25" s="163" t="str">
        <f>連結実質赤字比率に係る赤字・黒字の構成分析!H$33</f>
        <v>R04</v>
      </c>
      <c r="G25" s="163"/>
      <c r="H25" s="163" t="str">
        <f>連結実質赤字比率に係る赤字・黒字の構成分析!I$33</f>
        <v>R05</v>
      </c>
      <c r="I25" s="163"/>
      <c r="J25" s="163" t="str">
        <f>連結実質赤字比率に係る赤字・黒字の構成分析!J$33</f>
        <v>R06</v>
      </c>
      <c r="K25" s="163"/>
    </row>
    <row r="26" spans="1:11" x14ac:dyDescent="0.15">
      <c r="A26" s="163"/>
      <c r="B26" s="163" t="s">
        <v>56</v>
      </c>
      <c r="C26" s="163" t="s">
        <v>57</v>
      </c>
      <c r="D26" s="163" t="s">
        <v>56</v>
      </c>
      <c r="E26" s="163" t="s">
        <v>57</v>
      </c>
      <c r="F26" s="163" t="s">
        <v>56</v>
      </c>
      <c r="G26" s="163" t="s">
        <v>57</v>
      </c>
      <c r="H26" s="163" t="s">
        <v>56</v>
      </c>
      <c r="I26" s="163" t="s">
        <v>57</v>
      </c>
      <c r="J26" s="163" t="s">
        <v>56</v>
      </c>
      <c r="K26" s="163" t="s">
        <v>57</v>
      </c>
    </row>
    <row r="27" spans="1:11" x14ac:dyDescent="0.15">
      <c r="A27" s="163" t="str">
        <f>IF(連結実質赤字比率に係る赤字・黒字の構成分析!C$43="",NA(),連結実質赤字比率に係る赤字・黒字の構成分析!C$43)</f>
        <v>その他会計（黒字）</v>
      </c>
      <c r="B27" s="163" t="e">
        <f>IF(ROUND(VALUE(SUBSTITUTE(連結実質赤字比率に係る赤字・黒字の構成分析!F$43,"▲", "-")), 2) &lt; 0, ABS(ROUND(VALUE(SUBSTITUTE(連結実質赤字比率に係る赤字・黒字の構成分析!F$43,"▲", "-")), 2)), NA())</f>
        <v>#N/A</v>
      </c>
      <c r="C27" s="163">
        <f>IF(ROUND(VALUE(SUBSTITUTE(連結実質赤字比率に係る赤字・黒字の構成分析!F$43,"▲", "-")), 2) &gt;= 0, ABS(ROUND(VALUE(SUBSTITUTE(連結実質赤字比率に係る赤字・黒字の構成分析!F$43,"▲", "-")), 2)), NA())</f>
        <v>5.94</v>
      </c>
      <c r="D27" s="163" t="e">
        <f>IF(ROUND(VALUE(SUBSTITUTE(連結実質赤字比率に係る赤字・黒字の構成分析!G$43,"▲", "-")), 2) &lt; 0, ABS(ROUND(VALUE(SUBSTITUTE(連結実質赤字比率に係る赤字・黒字の構成分析!G$43,"▲", "-")), 2)), NA())</f>
        <v>#N/A</v>
      </c>
      <c r="E27" s="163">
        <f>IF(ROUND(VALUE(SUBSTITUTE(連結実質赤字比率に係る赤字・黒字の構成分析!G$43,"▲", "-")), 2) &gt;= 0, ABS(ROUND(VALUE(SUBSTITUTE(連結実質赤字比率に係る赤字・黒字の構成分析!G$43,"▲", "-")), 2)), NA())</f>
        <v>5.6</v>
      </c>
      <c r="F27" s="163" t="e">
        <f>IF(ROUND(VALUE(SUBSTITUTE(連結実質赤字比率に係る赤字・黒字の構成分析!H$43,"▲", "-")), 2) &lt; 0, ABS(ROUND(VALUE(SUBSTITUTE(連結実質赤字比率に係る赤字・黒字の構成分析!H$43,"▲", "-")), 2)), NA())</f>
        <v>#N/A</v>
      </c>
      <c r="G27" s="163">
        <f>IF(ROUND(VALUE(SUBSTITUTE(連結実質赤字比率に係る赤字・黒字の構成分析!H$43,"▲", "-")), 2) &gt;= 0, ABS(ROUND(VALUE(SUBSTITUTE(連結実質赤字比率に係る赤字・黒字の構成分析!H$43,"▲", "-")), 2)), NA())</f>
        <v>5.84</v>
      </c>
      <c r="H27" s="163" t="e">
        <f>IF(ROUND(VALUE(SUBSTITUTE(連結実質赤字比率に係る赤字・黒字の構成分析!I$43,"▲", "-")), 2) &lt; 0, ABS(ROUND(VALUE(SUBSTITUTE(連結実質赤字比率に係る赤字・黒字の構成分析!I$43,"▲", "-")), 2)), NA())</f>
        <v>#N/A</v>
      </c>
      <c r="I27" s="163">
        <f>IF(ROUND(VALUE(SUBSTITUTE(連結実質赤字比率に係る赤字・黒字の構成分析!I$43,"▲", "-")), 2) &gt;= 0, ABS(ROUND(VALUE(SUBSTITUTE(連結実質赤字比率に係る赤字・黒字の構成分析!I$43,"▲", "-")), 2)), NA())</f>
        <v>6.25</v>
      </c>
      <c r="J27" s="163" t="e">
        <f>IF(ROUND(VALUE(SUBSTITUTE(連結実質赤字比率に係る赤字・黒字の構成分析!J$43,"▲", "-")), 2) &lt; 0, ABS(ROUND(VALUE(SUBSTITUTE(連結実質赤字比率に係る赤字・黒字の構成分析!J$43,"▲", "-")), 2)), NA())</f>
        <v>#VALUE!</v>
      </c>
      <c r="K27" s="163" t="e">
        <f>IF(ROUND(VALUE(SUBSTITUTE(連結実質赤字比率に係る赤字・黒字の構成分析!J$43,"▲", "-")), 2) &gt;= 0, ABS(ROUND(VALUE(SUBSTITUTE(連結実質赤字比率に係る赤字・黒字の構成分析!J$43,"▲", "-")), 2)), NA())</f>
        <v>#VALUE!</v>
      </c>
    </row>
    <row r="28" spans="1:11" x14ac:dyDescent="0.15">
      <c r="A28" s="163" t="str">
        <f>IF(連結実質赤字比率に係る赤字・黒字の構成分析!C$42="",NA(),連結実質赤字比率に係る赤字・黒字の構成分析!C$42)</f>
        <v>その他会計（赤字）</v>
      </c>
      <c r="B28" s="163" t="e">
        <f>IF(ROUND(VALUE(SUBSTITUTE(連結実質赤字比率に係る赤字・黒字の構成分析!F$42,"▲", "-")), 2) &lt; 0, ABS(ROUND(VALUE(SUBSTITUTE(連結実質赤字比率に係る赤字・黒字の構成分析!F$42,"▲", "-")), 2)), NA())</f>
        <v>#VALUE!</v>
      </c>
      <c r="C28" s="163" t="e">
        <f>IF(ROUND(VALUE(SUBSTITUTE(連結実質赤字比率に係る赤字・黒字の構成分析!F$42,"▲", "-")), 2) &gt;= 0, ABS(ROUND(VALUE(SUBSTITUTE(連結実質赤字比率に係る赤字・黒字の構成分析!F$42,"▲", "-")), 2)), NA())</f>
        <v>#VALUE!</v>
      </c>
      <c r="D28" s="163" t="e">
        <f>IF(ROUND(VALUE(SUBSTITUTE(連結実質赤字比率に係る赤字・黒字の構成分析!G$42,"▲", "-")), 2) &lt; 0, ABS(ROUND(VALUE(SUBSTITUTE(連結実質赤字比率に係る赤字・黒字の構成分析!G$42,"▲", "-")), 2)), NA())</f>
        <v>#VALUE!</v>
      </c>
      <c r="E28" s="163" t="e">
        <f>IF(ROUND(VALUE(SUBSTITUTE(連結実質赤字比率に係る赤字・黒字の構成分析!G$42,"▲", "-")), 2) &gt;= 0, ABS(ROUND(VALUE(SUBSTITUTE(連結実質赤字比率に係る赤字・黒字の構成分析!G$42,"▲", "-")), 2)), NA())</f>
        <v>#VALUE!</v>
      </c>
      <c r="F28" s="163" t="e">
        <f>IF(ROUND(VALUE(SUBSTITUTE(連結実質赤字比率に係る赤字・黒字の構成分析!H$42,"▲", "-")), 2) &lt; 0, ABS(ROUND(VALUE(SUBSTITUTE(連結実質赤字比率に係る赤字・黒字の構成分析!H$42,"▲", "-")), 2)), NA())</f>
        <v>#VALUE!</v>
      </c>
      <c r="G28" s="163" t="e">
        <f>IF(ROUND(VALUE(SUBSTITUTE(連結実質赤字比率に係る赤字・黒字の構成分析!H$42,"▲", "-")), 2) &gt;= 0, ABS(ROUND(VALUE(SUBSTITUTE(連結実質赤字比率に係る赤字・黒字の構成分析!H$42,"▲", "-")), 2)), NA())</f>
        <v>#VALUE!</v>
      </c>
      <c r="H28" s="163" t="e">
        <f>IF(ROUND(VALUE(SUBSTITUTE(連結実質赤字比率に係る赤字・黒字の構成分析!I$42,"▲", "-")), 2) &lt; 0, ABS(ROUND(VALUE(SUBSTITUTE(連結実質赤字比率に係る赤字・黒字の構成分析!I$42,"▲", "-")), 2)), NA())</f>
        <v>#VALUE!</v>
      </c>
      <c r="I28" s="163" t="e">
        <f>IF(ROUND(VALUE(SUBSTITUTE(連結実質赤字比率に係る赤字・黒字の構成分析!I$42,"▲", "-")), 2) &gt;= 0, ABS(ROUND(VALUE(SUBSTITUTE(連結実質赤字比率に係る赤字・黒字の構成分析!I$42,"▲", "-")), 2)), NA())</f>
        <v>#VALUE!</v>
      </c>
      <c r="J28" s="163" t="e">
        <f>IF(ROUND(VALUE(SUBSTITUTE(連結実質赤字比率に係る赤字・黒字の構成分析!J$42,"▲", "-")), 2) &lt; 0, ABS(ROUND(VALUE(SUBSTITUTE(連結実質赤字比率に係る赤字・黒字の構成分析!J$42,"▲", "-")), 2)), NA())</f>
        <v>#VALUE!</v>
      </c>
      <c r="K28" s="163" t="e">
        <f>IF(ROUND(VALUE(SUBSTITUTE(連結実質赤字比率に係る赤字・黒字の構成分析!J$42,"▲", "-")), 2) &gt;= 0, ABS(ROUND(VALUE(SUBSTITUTE(連結実質赤字比率に係る赤字・黒字の構成分析!J$42,"▲", "-")), 2)), NA())</f>
        <v>#VALUE!</v>
      </c>
    </row>
    <row r="29" spans="1:11" x14ac:dyDescent="0.15">
      <c r="A29" s="163" t="e">
        <f>IF(連結実質赤字比率に係る赤字・黒字の構成分析!C$41="",NA(),連結実質赤字比率に係る赤字・黒字の構成分析!C$41)</f>
        <v>#N/A</v>
      </c>
      <c r="B29" s="163" t="e">
        <f>IF(ROUND(VALUE(SUBSTITUTE(連結実質赤字比率に係る赤字・黒字の構成分析!F$41,"▲", "-")), 2) &lt; 0, ABS(ROUND(VALUE(SUBSTITUTE(連結実質赤字比率に係る赤字・黒字の構成分析!F$41,"▲", "-")), 2)), NA())</f>
        <v>#VALUE!</v>
      </c>
      <c r="C29" s="163" t="e">
        <f>IF(ROUND(VALUE(SUBSTITUTE(連結実質赤字比率に係る赤字・黒字の構成分析!F$41,"▲", "-")), 2) &gt;= 0, ABS(ROUND(VALUE(SUBSTITUTE(連結実質赤字比率に係る赤字・黒字の構成分析!F$41,"▲", "-")), 2)), NA())</f>
        <v>#VALUE!</v>
      </c>
      <c r="D29" s="163" t="e">
        <f>IF(ROUND(VALUE(SUBSTITUTE(連結実質赤字比率に係る赤字・黒字の構成分析!G$41,"▲", "-")), 2) &lt; 0, ABS(ROUND(VALUE(SUBSTITUTE(連結実質赤字比率に係る赤字・黒字の構成分析!G$41,"▲", "-")), 2)), NA())</f>
        <v>#VALUE!</v>
      </c>
      <c r="E29" s="163" t="e">
        <f>IF(ROUND(VALUE(SUBSTITUTE(連結実質赤字比率に係る赤字・黒字の構成分析!G$41,"▲", "-")), 2) &gt;= 0, ABS(ROUND(VALUE(SUBSTITUTE(連結実質赤字比率に係る赤字・黒字の構成分析!G$41,"▲", "-")), 2)), NA())</f>
        <v>#VALUE!</v>
      </c>
      <c r="F29" s="163" t="e">
        <f>IF(ROUND(VALUE(SUBSTITUTE(連結実質赤字比率に係る赤字・黒字の構成分析!H$41,"▲", "-")), 2) &lt; 0, ABS(ROUND(VALUE(SUBSTITUTE(連結実質赤字比率に係る赤字・黒字の構成分析!H$41,"▲", "-")), 2)), NA())</f>
        <v>#VALUE!</v>
      </c>
      <c r="G29" s="163" t="e">
        <f>IF(ROUND(VALUE(SUBSTITUTE(連結実質赤字比率に係る赤字・黒字の構成分析!H$41,"▲", "-")), 2) &gt;= 0, ABS(ROUND(VALUE(SUBSTITUTE(連結実質赤字比率に係る赤字・黒字の構成分析!H$41,"▲", "-")), 2)), NA())</f>
        <v>#VALUE!</v>
      </c>
      <c r="H29" s="163" t="e">
        <f>IF(ROUND(VALUE(SUBSTITUTE(連結実質赤字比率に係る赤字・黒字の構成分析!I$41,"▲", "-")), 2) &lt; 0, ABS(ROUND(VALUE(SUBSTITUTE(連結実質赤字比率に係る赤字・黒字の構成分析!I$41,"▲", "-")), 2)), NA())</f>
        <v>#VALUE!</v>
      </c>
      <c r="I29" s="163" t="e">
        <f>IF(ROUND(VALUE(SUBSTITUTE(連結実質赤字比率に係る赤字・黒字の構成分析!I$41,"▲", "-")), 2) &gt;= 0, ABS(ROUND(VALUE(SUBSTITUTE(連結実質赤字比率に係る赤字・黒字の構成分析!I$41,"▲", "-")), 2)), NA())</f>
        <v>#VALUE!</v>
      </c>
      <c r="J29" s="163" t="e">
        <f>IF(ROUND(VALUE(SUBSTITUTE(連結実質赤字比率に係る赤字・黒字の構成分析!J$41,"▲", "-")), 2) &lt; 0, ABS(ROUND(VALUE(SUBSTITUTE(連結実質赤字比率に係る赤字・黒字の構成分析!J$41,"▲", "-")), 2)), NA())</f>
        <v>#VALUE!</v>
      </c>
      <c r="K29" s="163" t="e">
        <f>IF(ROUND(VALUE(SUBSTITUTE(連結実質赤字比率に係る赤字・黒字の構成分析!J$41,"▲", "-")), 2) &gt;= 0, ABS(ROUND(VALUE(SUBSTITUTE(連結実質赤字比率に係る赤字・黒字の構成分析!J$41,"▲", "-")), 2)), NA())</f>
        <v>#VALUE!</v>
      </c>
    </row>
    <row r="30" spans="1:11" x14ac:dyDescent="0.15">
      <c r="A30" s="163" t="str">
        <f>IF(連結実質赤字比率に係る赤字・黒字の構成分析!C$40="",NA(),連結実質赤字比率に係る赤字・黒字の構成分析!C$40)</f>
        <v>遠別町簡易水道事業会計</v>
      </c>
      <c r="B30" s="163" t="e">
        <f>IF(ROUND(VALUE(SUBSTITUTE(連結実質赤字比率に係る赤字・黒字の構成分析!F$40,"▲", "-")), 2) &lt; 0, ABS(ROUND(VALUE(SUBSTITUTE(連結実質赤字比率に係る赤字・黒字の構成分析!F$40,"▲", "-")), 2)), NA())</f>
        <v>#VALUE!</v>
      </c>
      <c r="C30" s="163" t="e">
        <f>IF(ROUND(VALUE(SUBSTITUTE(連結実質赤字比率に係る赤字・黒字の構成分析!F$40,"▲", "-")), 2) &gt;= 0, ABS(ROUND(VALUE(SUBSTITUTE(連結実質赤字比率に係る赤字・黒字の構成分析!F$40,"▲", "-")), 2)), NA())</f>
        <v>#VALUE!</v>
      </c>
      <c r="D30" s="163" t="e">
        <f>IF(ROUND(VALUE(SUBSTITUTE(連結実質赤字比率に係る赤字・黒字の構成分析!G$40,"▲", "-")), 2) &lt; 0, ABS(ROUND(VALUE(SUBSTITUTE(連結実質赤字比率に係る赤字・黒字の構成分析!G$40,"▲", "-")), 2)), NA())</f>
        <v>#VALUE!</v>
      </c>
      <c r="E30" s="163" t="e">
        <f>IF(ROUND(VALUE(SUBSTITUTE(連結実質赤字比率に係る赤字・黒字の構成分析!G$40,"▲", "-")), 2) &gt;= 0, ABS(ROUND(VALUE(SUBSTITUTE(連結実質赤字比率に係る赤字・黒字の構成分析!G$40,"▲", "-")), 2)), NA())</f>
        <v>#VALUE!</v>
      </c>
      <c r="F30" s="163" t="e">
        <f>IF(ROUND(VALUE(SUBSTITUTE(連結実質赤字比率に係る赤字・黒字の構成分析!H$40,"▲", "-")), 2) &lt; 0, ABS(ROUND(VALUE(SUBSTITUTE(連結実質赤字比率に係る赤字・黒字の構成分析!H$40,"▲", "-")), 2)), NA())</f>
        <v>#VALUE!</v>
      </c>
      <c r="G30" s="163" t="e">
        <f>IF(ROUND(VALUE(SUBSTITUTE(連結実質赤字比率に係る赤字・黒字の構成分析!H$40,"▲", "-")), 2) &gt;= 0, ABS(ROUND(VALUE(SUBSTITUTE(連結実質赤字比率に係る赤字・黒字の構成分析!H$40,"▲", "-")), 2)), NA())</f>
        <v>#VALUE!</v>
      </c>
      <c r="H30" s="163" t="e">
        <f>IF(ROUND(VALUE(SUBSTITUTE(連結実質赤字比率に係る赤字・黒字の構成分析!I$40,"▲", "-")), 2) &lt; 0, ABS(ROUND(VALUE(SUBSTITUTE(連結実質赤字比率に係る赤字・黒字の構成分析!I$40,"▲", "-")), 2)), NA())</f>
        <v>#VALUE!</v>
      </c>
      <c r="I30" s="163" t="e">
        <f>IF(ROUND(VALUE(SUBSTITUTE(連結実質赤字比率に係る赤字・黒字の構成分析!I$40,"▲", "-")), 2) &gt;= 0, ABS(ROUND(VALUE(SUBSTITUTE(連結実質赤字比率に係る赤字・黒字の構成分析!I$40,"▲", "-")), 2)), NA())</f>
        <v>#VALUE!</v>
      </c>
      <c r="J30" s="163" t="e">
        <f>IF(ROUND(VALUE(SUBSTITUTE(連結実質赤字比率に係る赤字・黒字の構成分析!J$40,"▲", "-")), 2) &lt; 0, ABS(ROUND(VALUE(SUBSTITUTE(連結実質赤字比率に係る赤字・黒字の構成分析!J$40,"▲", "-")), 2)), NA())</f>
        <v>#N/A</v>
      </c>
      <c r="K30" s="163">
        <f>IF(ROUND(VALUE(SUBSTITUTE(連結実質赤字比率に係る赤字・黒字の構成分析!J$40,"▲", "-")), 2) &gt;= 0, ABS(ROUND(VALUE(SUBSTITUTE(連結実質赤字比率に係る赤字・黒字の構成分析!J$40,"▲", "-")), 2)), NA())</f>
        <v>0</v>
      </c>
    </row>
    <row r="31" spans="1:11" x14ac:dyDescent="0.15">
      <c r="A31" s="163" t="str">
        <f>IF(連結実質赤字比率に係る赤字・黒字の構成分析!C$39="",NA(),連結実質赤字比率に係る赤字・黒字の構成分析!C$39)</f>
        <v>遠別町後期高齢者医療特別会計</v>
      </c>
      <c r="B31" s="163" t="e">
        <f>IF(ROUND(VALUE(SUBSTITUTE(連結実質赤字比率に係る赤字・黒字の構成分析!F$39,"▲", "-")), 2) &lt; 0, ABS(ROUND(VALUE(SUBSTITUTE(連結実質赤字比率に係る赤字・黒字の構成分析!F$39,"▲", "-")), 2)), NA())</f>
        <v>#N/A</v>
      </c>
      <c r="C31" s="163">
        <f>IF(ROUND(VALUE(SUBSTITUTE(連結実質赤字比率に係る赤字・黒字の構成分析!F$39,"▲", "-")), 2) &gt;= 0, ABS(ROUND(VALUE(SUBSTITUTE(連結実質赤字比率に係る赤字・黒字の構成分析!F$39,"▲", "-")), 2)), NA())</f>
        <v>0</v>
      </c>
      <c r="D31" s="163" t="e">
        <f>IF(ROUND(VALUE(SUBSTITUTE(連結実質赤字比率に係る赤字・黒字の構成分析!G$39,"▲", "-")), 2) &lt; 0, ABS(ROUND(VALUE(SUBSTITUTE(連結実質赤字比率に係る赤字・黒字の構成分析!G$39,"▲", "-")), 2)), NA())</f>
        <v>#N/A</v>
      </c>
      <c r="E31" s="163">
        <f>IF(ROUND(VALUE(SUBSTITUTE(連結実質赤字比率に係る赤字・黒字の構成分析!G$39,"▲", "-")), 2) &gt;= 0, ABS(ROUND(VALUE(SUBSTITUTE(連結実質赤字比率に係る赤字・黒字の構成分析!G$39,"▲", "-")), 2)), NA())</f>
        <v>0</v>
      </c>
      <c r="F31" s="163" t="e">
        <f>IF(ROUND(VALUE(SUBSTITUTE(連結実質赤字比率に係る赤字・黒字の構成分析!H$39,"▲", "-")), 2) &lt; 0, ABS(ROUND(VALUE(SUBSTITUTE(連結実質赤字比率に係る赤字・黒字の構成分析!H$39,"▲", "-")), 2)), NA())</f>
        <v>#N/A</v>
      </c>
      <c r="G31" s="163">
        <f>IF(ROUND(VALUE(SUBSTITUTE(連結実質赤字比率に係る赤字・黒字の構成分析!H$39,"▲", "-")), 2) &gt;= 0, ABS(ROUND(VALUE(SUBSTITUTE(連結実質赤字比率に係る赤字・黒字の構成分析!H$39,"▲", "-")), 2)), NA())</f>
        <v>0</v>
      </c>
      <c r="H31" s="163" t="e">
        <f>IF(ROUND(VALUE(SUBSTITUTE(連結実質赤字比率に係る赤字・黒字の構成分析!I$39,"▲", "-")), 2) &lt; 0, ABS(ROUND(VALUE(SUBSTITUTE(連結実質赤字比率に係る赤字・黒字の構成分析!I$39,"▲", "-")), 2)), NA())</f>
        <v>#N/A</v>
      </c>
      <c r="I31" s="163">
        <f>IF(ROUND(VALUE(SUBSTITUTE(連結実質赤字比率に係る赤字・黒字の構成分析!I$39,"▲", "-")), 2) &gt;= 0, ABS(ROUND(VALUE(SUBSTITUTE(連結実質赤字比率に係る赤字・黒字の構成分析!I$39,"▲", "-")), 2)), NA())</f>
        <v>0</v>
      </c>
      <c r="J31" s="163" t="e">
        <f>IF(ROUND(VALUE(SUBSTITUTE(連結実質赤字比率に係る赤字・黒字の構成分析!J$39,"▲", "-")), 2) &lt; 0, ABS(ROUND(VALUE(SUBSTITUTE(連結実質赤字比率に係る赤字・黒字の構成分析!J$39,"▲", "-")), 2)), NA())</f>
        <v>#N/A</v>
      </c>
      <c r="K31" s="163">
        <f>IF(ROUND(VALUE(SUBSTITUTE(連結実質赤字比率に係る赤字・黒字の構成分析!J$39,"▲", "-")), 2) &gt;= 0, ABS(ROUND(VALUE(SUBSTITUTE(連結実質赤字比率に係る赤字・黒字の構成分析!J$39,"▲", "-")), 2)), NA())</f>
        <v>0</v>
      </c>
    </row>
    <row r="32" spans="1:11" x14ac:dyDescent="0.15">
      <c r="A32" s="163" t="str">
        <f>IF(連結実質赤字比率に係る赤字・黒字の構成分析!C$38="",NA(),連結実質赤字比率に係る赤字・黒字の構成分析!C$38)</f>
        <v>遠別町介護保険特別会計</v>
      </c>
      <c r="B32" s="163" t="e">
        <f>IF(ROUND(VALUE(SUBSTITUTE(連結実質赤字比率に係る赤字・黒字の構成分析!F$38,"▲", "-")), 2) &lt; 0, ABS(ROUND(VALUE(SUBSTITUTE(連結実質赤字比率に係る赤字・黒字の構成分析!F$38,"▲", "-")), 2)), NA())</f>
        <v>#N/A</v>
      </c>
      <c r="C32" s="163">
        <f>IF(ROUND(VALUE(SUBSTITUTE(連結実質赤字比率に係る赤字・黒字の構成分析!F$38,"▲", "-")), 2) &gt;= 0, ABS(ROUND(VALUE(SUBSTITUTE(連結実質赤字比率に係る赤字・黒字の構成分析!F$38,"▲", "-")), 2)), NA())</f>
        <v>0.46</v>
      </c>
      <c r="D32" s="163" t="e">
        <f>IF(ROUND(VALUE(SUBSTITUTE(連結実質赤字比率に係る赤字・黒字の構成分析!G$38,"▲", "-")), 2) &lt; 0, ABS(ROUND(VALUE(SUBSTITUTE(連結実質赤字比率に係る赤字・黒字の構成分析!G$38,"▲", "-")), 2)), NA())</f>
        <v>#N/A</v>
      </c>
      <c r="E32" s="163">
        <f>IF(ROUND(VALUE(SUBSTITUTE(連結実質赤字比率に係る赤字・黒字の構成分析!G$38,"▲", "-")), 2) &gt;= 0, ABS(ROUND(VALUE(SUBSTITUTE(連結実質赤字比率に係る赤字・黒字の構成分析!G$38,"▲", "-")), 2)), NA())</f>
        <v>0.68</v>
      </c>
      <c r="F32" s="163" t="e">
        <f>IF(ROUND(VALUE(SUBSTITUTE(連結実質赤字比率に係る赤字・黒字の構成分析!H$38,"▲", "-")), 2) &lt; 0, ABS(ROUND(VALUE(SUBSTITUTE(連結実質赤字比率に係る赤字・黒字の構成分析!H$38,"▲", "-")), 2)), NA())</f>
        <v>#N/A</v>
      </c>
      <c r="G32" s="163">
        <f>IF(ROUND(VALUE(SUBSTITUTE(連結実質赤字比率に係る赤字・黒字の構成分析!H$38,"▲", "-")), 2) &gt;= 0, ABS(ROUND(VALUE(SUBSTITUTE(連結実質赤字比率に係る赤字・黒字の構成分析!H$38,"▲", "-")), 2)), NA())</f>
        <v>0.76</v>
      </c>
      <c r="H32" s="163" t="e">
        <f>IF(ROUND(VALUE(SUBSTITUTE(連結実質赤字比率に係る赤字・黒字の構成分析!I$38,"▲", "-")), 2) &lt; 0, ABS(ROUND(VALUE(SUBSTITUTE(連結実質赤字比率に係る赤字・黒字の構成分析!I$38,"▲", "-")), 2)), NA())</f>
        <v>#N/A</v>
      </c>
      <c r="I32" s="163">
        <f>IF(ROUND(VALUE(SUBSTITUTE(連結実質赤字比率に係る赤字・黒字の構成分析!I$38,"▲", "-")), 2) &gt;= 0, ABS(ROUND(VALUE(SUBSTITUTE(連結実質赤字比率に係る赤字・黒字の構成分析!I$38,"▲", "-")), 2)), NA())</f>
        <v>0.9</v>
      </c>
      <c r="J32" s="163" t="e">
        <f>IF(ROUND(VALUE(SUBSTITUTE(連結実質赤字比率に係る赤字・黒字の構成分析!J$38,"▲", "-")), 2) &lt; 0, ABS(ROUND(VALUE(SUBSTITUTE(連結実質赤字比率に係る赤字・黒字の構成分析!J$38,"▲", "-")), 2)), NA())</f>
        <v>#N/A</v>
      </c>
      <c r="K32" s="163">
        <f>IF(ROUND(VALUE(SUBSTITUTE(連結実質赤字比率に係る赤字・黒字の構成分析!J$38,"▲", "-")), 2) &gt;= 0, ABS(ROUND(VALUE(SUBSTITUTE(連結実質赤字比率に係る赤字・黒字の構成分析!J$38,"▲", "-")), 2)), NA())</f>
        <v>0.03</v>
      </c>
    </row>
    <row r="33" spans="1:16" x14ac:dyDescent="0.15">
      <c r="A33" s="163" t="str">
        <f>IF(連結実質赤字比率に係る赤字・黒字の構成分析!C$37="",NA(),連結実質赤字比率に係る赤字・黒字の構成分析!C$37)</f>
        <v>遠別町下水道事業会計</v>
      </c>
      <c r="B33" s="163" t="e">
        <f>IF(ROUND(VALUE(SUBSTITUTE(連結実質赤字比率に係る赤字・黒字の構成分析!F$37,"▲", "-")), 2) &lt; 0, ABS(ROUND(VALUE(SUBSTITUTE(連結実質赤字比率に係る赤字・黒字の構成分析!F$37,"▲", "-")), 2)), NA())</f>
        <v>#VALUE!</v>
      </c>
      <c r="C33" s="163" t="e">
        <f>IF(ROUND(VALUE(SUBSTITUTE(連結実質赤字比率に係る赤字・黒字の構成分析!F$37,"▲", "-")), 2) &gt;= 0, ABS(ROUND(VALUE(SUBSTITUTE(連結実質赤字比率に係る赤字・黒字の構成分析!F$37,"▲", "-")), 2)), NA())</f>
        <v>#VALUE!</v>
      </c>
      <c r="D33" s="163" t="e">
        <f>IF(ROUND(VALUE(SUBSTITUTE(連結実質赤字比率に係る赤字・黒字の構成分析!G$37,"▲", "-")), 2) &lt; 0, ABS(ROUND(VALUE(SUBSTITUTE(連結実質赤字比率に係る赤字・黒字の構成分析!G$37,"▲", "-")), 2)), NA())</f>
        <v>#VALUE!</v>
      </c>
      <c r="E33" s="163" t="e">
        <f>IF(ROUND(VALUE(SUBSTITUTE(連結実質赤字比率に係る赤字・黒字の構成分析!G$37,"▲", "-")), 2) &gt;= 0, ABS(ROUND(VALUE(SUBSTITUTE(連結実質赤字比率に係る赤字・黒字の構成分析!G$37,"▲", "-")), 2)), NA())</f>
        <v>#VALUE!</v>
      </c>
      <c r="F33" s="163" t="e">
        <f>IF(ROUND(VALUE(SUBSTITUTE(連結実質赤字比率に係る赤字・黒字の構成分析!H$37,"▲", "-")), 2) &lt; 0, ABS(ROUND(VALUE(SUBSTITUTE(連結実質赤字比率に係る赤字・黒字の構成分析!H$37,"▲", "-")), 2)), NA())</f>
        <v>#VALUE!</v>
      </c>
      <c r="G33" s="163" t="e">
        <f>IF(ROUND(VALUE(SUBSTITUTE(連結実質赤字比率に係る赤字・黒字の構成分析!H$37,"▲", "-")), 2) &gt;= 0, ABS(ROUND(VALUE(SUBSTITUTE(連結実質赤字比率に係る赤字・黒字の構成分析!H$37,"▲", "-")), 2)), NA())</f>
        <v>#VALUE!</v>
      </c>
      <c r="H33" s="163" t="e">
        <f>IF(ROUND(VALUE(SUBSTITUTE(連結実質赤字比率に係る赤字・黒字の構成分析!I$37,"▲", "-")), 2) &lt; 0, ABS(ROUND(VALUE(SUBSTITUTE(連結実質赤字比率に係る赤字・黒字の構成分析!I$37,"▲", "-")), 2)), NA())</f>
        <v>#VALUE!</v>
      </c>
      <c r="I33" s="163" t="e">
        <f>IF(ROUND(VALUE(SUBSTITUTE(連結実質赤字比率に係る赤字・黒字の構成分析!I$37,"▲", "-")), 2) &gt;= 0, ABS(ROUND(VALUE(SUBSTITUTE(連結実質赤字比率に係る赤字・黒字の構成分析!I$37,"▲", "-")), 2)), NA())</f>
        <v>#VALUE!</v>
      </c>
      <c r="J33" s="163" t="e">
        <f>IF(ROUND(VALUE(SUBSTITUTE(連結実質赤字比率に係る赤字・黒字の構成分析!J$37,"▲", "-")), 2) &lt; 0, ABS(ROUND(VALUE(SUBSTITUTE(連結実質赤字比率に係る赤字・黒字の構成分析!J$37,"▲", "-")), 2)), NA())</f>
        <v>#N/A</v>
      </c>
      <c r="K33" s="163">
        <f>IF(ROUND(VALUE(SUBSTITUTE(連結実質赤字比率に係る赤字・黒字の構成分析!J$37,"▲", "-")), 2) &gt;= 0, ABS(ROUND(VALUE(SUBSTITUTE(連結実質赤字比率に係る赤字・黒字の構成分析!J$37,"▲", "-")), 2)), NA())</f>
        <v>0.28999999999999998</v>
      </c>
    </row>
    <row r="34" spans="1:16" x14ac:dyDescent="0.15">
      <c r="A34" s="163" t="str">
        <f>IF(連結実質赤字比率に係る赤字・黒字の構成分析!C$36="",NA(),連結実質赤字比率に係る赤字・黒字の構成分析!C$36)</f>
        <v>遠別町国民健康保険特別会計</v>
      </c>
      <c r="B34" s="163" t="e">
        <f>IF(ROUND(VALUE(SUBSTITUTE(連結実質赤字比率に係る赤字・黒字の構成分析!F$36,"▲", "-")), 2) &lt; 0, ABS(ROUND(VALUE(SUBSTITUTE(連結実質赤字比率に係る赤字・黒字の構成分析!F$36,"▲", "-")), 2)), NA())</f>
        <v>#N/A</v>
      </c>
      <c r="C34" s="163">
        <f>IF(ROUND(VALUE(SUBSTITUTE(連結実質赤字比率に係る赤字・黒字の構成分析!F$36,"▲", "-")), 2) &gt;= 0, ABS(ROUND(VALUE(SUBSTITUTE(連結実質赤字比率に係る赤字・黒字の構成分析!F$36,"▲", "-")), 2)), NA())</f>
        <v>0.04</v>
      </c>
      <c r="D34" s="163" t="e">
        <f>IF(ROUND(VALUE(SUBSTITUTE(連結実質赤字比率に係る赤字・黒字の構成分析!G$36,"▲", "-")), 2) &lt; 0, ABS(ROUND(VALUE(SUBSTITUTE(連結実質赤字比率に係る赤字・黒字の構成分析!G$36,"▲", "-")), 2)), NA())</f>
        <v>#N/A</v>
      </c>
      <c r="E34" s="163">
        <f>IF(ROUND(VALUE(SUBSTITUTE(連結実質赤字比率に係る赤字・黒字の構成分析!G$36,"▲", "-")), 2) &gt;= 0, ABS(ROUND(VALUE(SUBSTITUTE(連結実質赤字比率に係る赤字・黒字の構成分析!G$36,"▲", "-")), 2)), NA())</f>
        <v>0.23</v>
      </c>
      <c r="F34" s="163" t="e">
        <f>IF(ROUND(VALUE(SUBSTITUTE(連結実質赤字比率に係る赤字・黒字の構成分析!H$36,"▲", "-")), 2) &lt; 0, ABS(ROUND(VALUE(SUBSTITUTE(連結実質赤字比率に係る赤字・黒字の構成分析!H$36,"▲", "-")), 2)), NA())</f>
        <v>#N/A</v>
      </c>
      <c r="G34" s="163">
        <f>IF(ROUND(VALUE(SUBSTITUTE(連結実質赤字比率に係る赤字・黒字の構成分析!H$36,"▲", "-")), 2) &gt;= 0, ABS(ROUND(VALUE(SUBSTITUTE(連結実質赤字比率に係る赤字・黒字の構成分析!H$36,"▲", "-")), 2)), NA())</f>
        <v>0.05</v>
      </c>
      <c r="H34" s="163" t="e">
        <f>IF(ROUND(VALUE(SUBSTITUTE(連結実質赤字比率に係る赤字・黒字の構成分析!I$36,"▲", "-")), 2) &lt; 0, ABS(ROUND(VALUE(SUBSTITUTE(連結実質赤字比率に係る赤字・黒字の構成分析!I$36,"▲", "-")), 2)), NA())</f>
        <v>#N/A</v>
      </c>
      <c r="I34" s="163">
        <f>IF(ROUND(VALUE(SUBSTITUTE(連結実質赤字比率に係る赤字・黒字の構成分析!I$36,"▲", "-")), 2) &gt;= 0, ABS(ROUND(VALUE(SUBSTITUTE(連結実質赤字比率に係る赤字・黒字の構成分析!I$36,"▲", "-")), 2)), NA())</f>
        <v>0.14000000000000001</v>
      </c>
      <c r="J34" s="163" t="e">
        <f>IF(ROUND(VALUE(SUBSTITUTE(連結実質赤字比率に係る赤字・黒字の構成分析!J$36,"▲", "-")), 2) &lt; 0, ABS(ROUND(VALUE(SUBSTITUTE(連結実質赤字比率に係る赤字・黒字の構成分析!J$36,"▲", "-")), 2)), NA())</f>
        <v>#N/A</v>
      </c>
      <c r="K34" s="163">
        <f>IF(ROUND(VALUE(SUBSTITUTE(連結実質赤字比率に係る赤字・黒字の構成分析!J$36,"▲", "-")), 2) &gt;= 0, ABS(ROUND(VALUE(SUBSTITUTE(連結実質赤字比率に係る赤字・黒字の構成分析!J$36,"▲", "-")), 2)), NA())</f>
        <v>0.56000000000000005</v>
      </c>
    </row>
    <row r="35" spans="1:16" x14ac:dyDescent="0.15">
      <c r="A35" s="163" t="str">
        <f>IF(連結実質赤字比率に係る赤字・黒字の構成分析!C$35="",NA(),連結実質赤字比率に係る赤字・黒字の構成分析!C$35)</f>
        <v>遠別町国民健康保険診療所特別会計</v>
      </c>
      <c r="B35" s="163" t="e">
        <f>IF(ROUND(VALUE(SUBSTITUTE(連結実質赤字比率に係る赤字・黒字の構成分析!F$35,"▲", "-")), 2) &lt; 0, ABS(ROUND(VALUE(SUBSTITUTE(連結実質赤字比率に係る赤字・黒字の構成分析!F$35,"▲", "-")), 2)), NA())</f>
        <v>#VALUE!</v>
      </c>
      <c r="C35" s="163" t="e">
        <f>IF(ROUND(VALUE(SUBSTITUTE(連結実質赤字比率に係る赤字・黒字の構成分析!F$35,"▲", "-")), 2) &gt;= 0, ABS(ROUND(VALUE(SUBSTITUTE(連結実質赤字比率に係る赤字・黒字の構成分析!F$35,"▲", "-")), 2)), NA())</f>
        <v>#VALUE!</v>
      </c>
      <c r="D35" s="163" t="e">
        <f>IF(ROUND(VALUE(SUBSTITUTE(連結実質赤字比率に係る赤字・黒字の構成分析!G$35,"▲", "-")), 2) &lt; 0, ABS(ROUND(VALUE(SUBSTITUTE(連結実質赤字比率に係る赤字・黒字の構成分析!G$35,"▲", "-")), 2)), NA())</f>
        <v>#VALUE!</v>
      </c>
      <c r="E35" s="163" t="e">
        <f>IF(ROUND(VALUE(SUBSTITUTE(連結実質赤字比率に係る赤字・黒字の構成分析!G$35,"▲", "-")), 2) &gt;= 0, ABS(ROUND(VALUE(SUBSTITUTE(連結実質赤字比率に係る赤字・黒字の構成分析!G$35,"▲", "-")), 2)), NA())</f>
        <v>#VALUE!</v>
      </c>
      <c r="F35" s="163" t="e">
        <f>IF(ROUND(VALUE(SUBSTITUTE(連結実質赤字比率に係る赤字・黒字の構成分析!H$35,"▲", "-")), 2) &lt; 0, ABS(ROUND(VALUE(SUBSTITUTE(連結実質赤字比率に係る赤字・黒字の構成分析!H$35,"▲", "-")), 2)), NA())</f>
        <v>#VALUE!</v>
      </c>
      <c r="G35" s="163" t="e">
        <f>IF(ROUND(VALUE(SUBSTITUTE(連結実質赤字比率に係る赤字・黒字の構成分析!H$35,"▲", "-")), 2) &gt;= 0, ABS(ROUND(VALUE(SUBSTITUTE(連結実質赤字比率に係る赤字・黒字の構成分析!H$35,"▲", "-")), 2)), NA())</f>
        <v>#VALUE!</v>
      </c>
      <c r="H35" s="163" t="e">
        <f>IF(ROUND(VALUE(SUBSTITUTE(連結実質赤字比率に係る赤字・黒字の構成分析!I$35,"▲", "-")), 2) &lt; 0, ABS(ROUND(VALUE(SUBSTITUTE(連結実質赤字比率に係る赤字・黒字の構成分析!I$35,"▲", "-")), 2)), NA())</f>
        <v>#VALUE!</v>
      </c>
      <c r="I35" s="163" t="e">
        <f>IF(ROUND(VALUE(SUBSTITUTE(連結実質赤字比率に係る赤字・黒字の構成分析!I$35,"▲", "-")), 2) &gt;= 0, ABS(ROUND(VALUE(SUBSTITUTE(連結実質赤字比率に係る赤字・黒字の構成分析!I$35,"▲", "-")), 2)), NA())</f>
        <v>#VALUE!</v>
      </c>
      <c r="J35" s="163" t="e">
        <f>IF(ROUND(VALUE(SUBSTITUTE(連結実質赤字比率に係る赤字・黒字の構成分析!J$35,"▲", "-")), 2) &lt; 0, ABS(ROUND(VALUE(SUBSTITUTE(連結実質赤字比率に係る赤字・黒字の構成分析!J$35,"▲", "-")), 2)), NA())</f>
        <v>#N/A</v>
      </c>
      <c r="K35" s="163">
        <f>IF(ROUND(VALUE(SUBSTITUTE(連結実質赤字比率に係る赤字・黒字の構成分析!J$35,"▲", "-")), 2) &gt;= 0, ABS(ROUND(VALUE(SUBSTITUTE(連結実質赤字比率に係る赤字・黒字の構成分析!J$35,"▲", "-")), 2)), NA())</f>
        <v>0.71</v>
      </c>
    </row>
    <row r="36" spans="1:16" x14ac:dyDescent="0.15">
      <c r="A36" s="163" t="str">
        <f>IF(連結実質赤字比率に係る赤字・黒字の構成分析!C$34="",NA(),連結実質赤字比率に係る赤字・黒字の構成分析!C$34)</f>
        <v>一般会計</v>
      </c>
      <c r="B36" s="163" t="e">
        <f>IF(ROUND(VALUE(SUBSTITUTE(連結実質赤字比率に係る赤字・黒字の構成分析!F$34,"▲", "-")), 2) &lt; 0, ABS(ROUND(VALUE(SUBSTITUTE(連結実質赤字比率に係る赤字・黒字の構成分析!F$34,"▲", "-")), 2)), NA())</f>
        <v>#N/A</v>
      </c>
      <c r="C36" s="163">
        <f>IF(ROUND(VALUE(SUBSTITUTE(連結実質赤字比率に係る赤字・黒字の構成分析!F$34,"▲", "-")), 2) &gt;= 0, ABS(ROUND(VALUE(SUBSTITUTE(連結実質赤字比率に係る赤字・黒字の構成分析!F$34,"▲", "-")), 2)), NA())</f>
        <v>1.33</v>
      </c>
      <c r="D36" s="163" t="e">
        <f>IF(ROUND(VALUE(SUBSTITUTE(連結実質赤字比率に係る赤字・黒字の構成分析!G$34,"▲", "-")), 2) &lt; 0, ABS(ROUND(VALUE(SUBSTITUTE(連結実質赤字比率に係る赤字・黒字の構成分析!G$34,"▲", "-")), 2)), NA())</f>
        <v>#N/A</v>
      </c>
      <c r="E36" s="163">
        <f>IF(ROUND(VALUE(SUBSTITUTE(連結実質赤字比率に係る赤字・黒字の構成分析!G$34,"▲", "-")), 2) &gt;= 0, ABS(ROUND(VALUE(SUBSTITUTE(連結実質赤字比率に係る赤字・黒字の構成分析!G$34,"▲", "-")), 2)), NA())</f>
        <v>4.28</v>
      </c>
      <c r="F36" s="163" t="e">
        <f>IF(ROUND(VALUE(SUBSTITUTE(連結実質赤字比率に係る赤字・黒字の構成分析!H$34,"▲", "-")), 2) &lt; 0, ABS(ROUND(VALUE(SUBSTITUTE(連結実質赤字比率に係る赤字・黒字の構成分析!H$34,"▲", "-")), 2)), NA())</f>
        <v>#N/A</v>
      </c>
      <c r="G36" s="163">
        <f>IF(ROUND(VALUE(SUBSTITUTE(連結実質赤字比率に係る赤字・黒字の構成分析!H$34,"▲", "-")), 2) &gt;= 0, ABS(ROUND(VALUE(SUBSTITUTE(連結実質赤字比率に係る赤字・黒字の構成分析!H$34,"▲", "-")), 2)), NA())</f>
        <v>4.7</v>
      </c>
      <c r="H36" s="163" t="e">
        <f>IF(ROUND(VALUE(SUBSTITUTE(連結実質赤字比率に係る赤字・黒字の構成分析!I$34,"▲", "-")), 2) &lt; 0, ABS(ROUND(VALUE(SUBSTITUTE(連結実質赤字比率に係る赤字・黒字の構成分析!I$34,"▲", "-")), 2)), NA())</f>
        <v>#N/A</v>
      </c>
      <c r="I36" s="163">
        <f>IF(ROUND(VALUE(SUBSTITUTE(連結実質赤字比率に係る赤字・黒字の構成分析!I$34,"▲", "-")), 2) &gt;= 0, ABS(ROUND(VALUE(SUBSTITUTE(連結実質赤字比率に係る赤字・黒字の構成分析!I$34,"▲", "-")), 2)), NA())</f>
        <v>5.01</v>
      </c>
      <c r="J36" s="163" t="e">
        <f>IF(ROUND(VALUE(SUBSTITUTE(連結実質赤字比率に係る赤字・黒字の構成分析!J$34,"▲", "-")), 2) &lt; 0, ABS(ROUND(VALUE(SUBSTITUTE(連結実質赤字比率に係る赤字・黒字の構成分析!J$34,"▲", "-")), 2)), NA())</f>
        <v>#N/A</v>
      </c>
      <c r="K36" s="163">
        <f>IF(ROUND(VALUE(SUBSTITUTE(連結実質赤字比率に係る赤字・黒字の構成分析!J$34,"▲", "-")), 2) &gt;= 0, ABS(ROUND(VALUE(SUBSTITUTE(連結実質赤字比率に係る赤字・黒字の構成分析!J$34,"▲", "-")), 2)), NA())</f>
        <v>4.49</v>
      </c>
    </row>
    <row r="39" spans="1:16" x14ac:dyDescent="0.15">
      <c r="A39" s="132" t="s">
        <v>58</v>
      </c>
    </row>
    <row r="40" spans="1:16" x14ac:dyDescent="0.15">
      <c r="A40" s="164"/>
      <c r="B40" s="164" t="str">
        <f>'実質公債費比率（分子）の構造'!K$44</f>
        <v>R02</v>
      </c>
      <c r="C40" s="164"/>
      <c r="D40" s="164"/>
      <c r="E40" s="164" t="str">
        <f>'実質公債費比率（分子）の構造'!L$44</f>
        <v>R03</v>
      </c>
      <c r="F40" s="164"/>
      <c r="G40" s="164"/>
      <c r="H40" s="164" t="str">
        <f>'実質公債費比率（分子）の構造'!M$44</f>
        <v>R04</v>
      </c>
      <c r="I40" s="164"/>
      <c r="J40" s="164"/>
      <c r="K40" s="164" t="str">
        <f>'実質公債費比率（分子）の構造'!N$44</f>
        <v>R05</v>
      </c>
      <c r="L40" s="164"/>
      <c r="M40" s="164"/>
      <c r="N40" s="164" t="str">
        <f>'実質公債費比率（分子）の構造'!O$44</f>
        <v>R06</v>
      </c>
      <c r="O40" s="164"/>
      <c r="P40" s="164"/>
    </row>
    <row r="41" spans="1:16" x14ac:dyDescent="0.15">
      <c r="A41" s="164"/>
      <c r="B41" s="164" t="s">
        <v>59</v>
      </c>
      <c r="C41" s="164"/>
      <c r="D41" s="164" t="s">
        <v>60</v>
      </c>
      <c r="E41" s="164" t="s">
        <v>59</v>
      </c>
      <c r="F41" s="164"/>
      <c r="G41" s="164" t="s">
        <v>60</v>
      </c>
      <c r="H41" s="164" t="s">
        <v>59</v>
      </c>
      <c r="I41" s="164"/>
      <c r="J41" s="164" t="s">
        <v>60</v>
      </c>
      <c r="K41" s="164" t="s">
        <v>59</v>
      </c>
      <c r="L41" s="164"/>
      <c r="M41" s="164" t="s">
        <v>60</v>
      </c>
      <c r="N41" s="164" t="s">
        <v>59</v>
      </c>
      <c r="O41" s="164"/>
      <c r="P41" s="164" t="s">
        <v>60</v>
      </c>
    </row>
    <row r="42" spans="1:16" x14ac:dyDescent="0.15">
      <c r="A42" s="164" t="s">
        <v>61</v>
      </c>
      <c r="B42" s="164"/>
      <c r="C42" s="164"/>
      <c r="D42" s="164">
        <f>'実質公債費比率（分子）の構造'!K$52</f>
        <v>551</v>
      </c>
      <c r="E42" s="164"/>
      <c r="F42" s="164"/>
      <c r="G42" s="164">
        <f>'実質公債費比率（分子）の構造'!L$52</f>
        <v>537</v>
      </c>
      <c r="H42" s="164"/>
      <c r="I42" s="164"/>
      <c r="J42" s="164">
        <f>'実質公債費比率（分子）の構造'!M$52</f>
        <v>573</v>
      </c>
      <c r="K42" s="164"/>
      <c r="L42" s="164"/>
      <c r="M42" s="164">
        <f>'実質公債費比率（分子）の構造'!N$52</f>
        <v>595</v>
      </c>
      <c r="N42" s="164"/>
      <c r="O42" s="164"/>
      <c r="P42" s="164">
        <f>'実質公債費比率（分子）の構造'!O$52</f>
        <v>567</v>
      </c>
    </row>
    <row r="43" spans="1:16" x14ac:dyDescent="0.15">
      <c r="A43" s="164" t="s">
        <v>16</v>
      </c>
      <c r="B43" s="164">
        <f>'実質公債費比率（分子）の構造'!K$51</f>
        <v>0</v>
      </c>
      <c r="C43" s="164"/>
      <c r="D43" s="164"/>
      <c r="E43" s="164">
        <f>'実質公債費比率（分子）の構造'!L$51</f>
        <v>0</v>
      </c>
      <c r="F43" s="164"/>
      <c r="G43" s="164"/>
      <c r="H43" s="164">
        <f>'実質公債費比率（分子）の構造'!M$51</f>
        <v>0</v>
      </c>
      <c r="I43" s="164"/>
      <c r="J43" s="164"/>
      <c r="K43" s="164">
        <f>'実質公債費比率（分子）の構造'!N$51</f>
        <v>1</v>
      </c>
      <c r="L43" s="164"/>
      <c r="M43" s="164"/>
      <c r="N43" s="164">
        <f>'実質公債費比率（分子）の構造'!O$51</f>
        <v>1</v>
      </c>
      <c r="O43" s="164"/>
      <c r="P43" s="164"/>
    </row>
    <row r="44" spans="1:16" x14ac:dyDescent="0.15">
      <c r="A44" s="164" t="s">
        <v>62</v>
      </c>
      <c r="B44" s="164">
        <f>'実質公債費比率（分子）の構造'!K$50</f>
        <v>5</v>
      </c>
      <c r="C44" s="164"/>
      <c r="D44" s="164"/>
      <c r="E44" s="164">
        <f>'実質公債費比率（分子）の構造'!L$50</f>
        <v>4</v>
      </c>
      <c r="F44" s="164"/>
      <c r="G44" s="164"/>
      <c r="H44" s="164">
        <f>'実質公債費比率（分子）の構造'!M$50</f>
        <v>3</v>
      </c>
      <c r="I44" s="164"/>
      <c r="J44" s="164"/>
      <c r="K44" s="164">
        <f>'実質公債費比率（分子）の構造'!N$50</f>
        <v>3</v>
      </c>
      <c r="L44" s="164"/>
      <c r="M44" s="164"/>
      <c r="N44" s="164">
        <f>'実質公債費比率（分子）の構造'!O$50</f>
        <v>2</v>
      </c>
      <c r="O44" s="164"/>
      <c r="P44" s="164"/>
    </row>
    <row r="45" spans="1:16" x14ac:dyDescent="0.15">
      <c r="A45" s="164" t="s">
        <v>63</v>
      </c>
      <c r="B45" s="164" t="str">
        <f>'実質公債費比率（分子）の構造'!K$49</f>
        <v>-</v>
      </c>
      <c r="C45" s="164"/>
      <c r="D45" s="164"/>
      <c r="E45" s="164" t="str">
        <f>'実質公債費比率（分子）の構造'!L$49</f>
        <v>-</v>
      </c>
      <c r="F45" s="164"/>
      <c r="G45" s="164"/>
      <c r="H45" s="164" t="str">
        <f>'実質公債費比率（分子）の構造'!M$49</f>
        <v>-</v>
      </c>
      <c r="I45" s="164"/>
      <c r="J45" s="164"/>
      <c r="K45" s="164" t="str">
        <f>'実質公債費比率（分子）の構造'!N$49</f>
        <v>-</v>
      </c>
      <c r="L45" s="164"/>
      <c r="M45" s="164"/>
      <c r="N45" s="164" t="str">
        <f>'実質公債費比率（分子）の構造'!O$49</f>
        <v>-</v>
      </c>
      <c r="O45" s="164"/>
      <c r="P45" s="164"/>
    </row>
    <row r="46" spans="1:16" x14ac:dyDescent="0.15">
      <c r="A46" s="164" t="s">
        <v>64</v>
      </c>
      <c r="B46" s="164">
        <f>'実質公債費比率（分子）の構造'!K$48</f>
        <v>156</v>
      </c>
      <c r="C46" s="164"/>
      <c r="D46" s="164"/>
      <c r="E46" s="164">
        <f>'実質公債費比率（分子）の構造'!L$48</f>
        <v>163</v>
      </c>
      <c r="F46" s="164"/>
      <c r="G46" s="164"/>
      <c r="H46" s="164">
        <f>'実質公債費比率（分子）の構造'!M$48</f>
        <v>156</v>
      </c>
      <c r="I46" s="164"/>
      <c r="J46" s="164"/>
      <c r="K46" s="164">
        <f>'実質公債費比率（分子）の構造'!N$48</f>
        <v>163</v>
      </c>
      <c r="L46" s="164"/>
      <c r="M46" s="164"/>
      <c r="N46" s="164">
        <f>'実質公債費比率（分子）の構造'!O$48</f>
        <v>122</v>
      </c>
      <c r="O46" s="164"/>
      <c r="P46" s="164"/>
    </row>
    <row r="47" spans="1:16" x14ac:dyDescent="0.15">
      <c r="A47" s="164" t="s">
        <v>12</v>
      </c>
      <c r="B47" s="164" t="str">
        <f>'実質公債費比率（分子）の構造'!K$47</f>
        <v>-</v>
      </c>
      <c r="C47" s="164"/>
      <c r="D47" s="164"/>
      <c r="E47" s="164" t="str">
        <f>'実質公債費比率（分子）の構造'!L$47</f>
        <v>-</v>
      </c>
      <c r="F47" s="164"/>
      <c r="G47" s="164"/>
      <c r="H47" s="164" t="str">
        <f>'実質公債費比率（分子）の構造'!M$47</f>
        <v>-</v>
      </c>
      <c r="I47" s="164"/>
      <c r="J47" s="164"/>
      <c r="K47" s="164" t="str">
        <f>'実質公債費比率（分子）の構造'!N$47</f>
        <v>-</v>
      </c>
      <c r="L47" s="164"/>
      <c r="M47" s="164"/>
      <c r="N47" s="164" t="str">
        <f>'実質公債費比率（分子）の構造'!O$47</f>
        <v>-</v>
      </c>
      <c r="O47" s="164"/>
      <c r="P47" s="164"/>
    </row>
    <row r="48" spans="1:16" x14ac:dyDescent="0.15">
      <c r="A48" s="164" t="s">
        <v>65</v>
      </c>
      <c r="B48" s="164" t="str">
        <f>'実質公債費比率（分子）の構造'!K$46</f>
        <v>-</v>
      </c>
      <c r="C48" s="164"/>
      <c r="D48" s="164"/>
      <c r="E48" s="164" t="str">
        <f>'実質公債費比率（分子）の構造'!L$46</f>
        <v>-</v>
      </c>
      <c r="F48" s="164"/>
      <c r="G48" s="164"/>
      <c r="H48" s="164" t="str">
        <f>'実質公債費比率（分子）の構造'!M$46</f>
        <v>-</v>
      </c>
      <c r="I48" s="164"/>
      <c r="J48" s="164"/>
      <c r="K48" s="164" t="str">
        <f>'実質公債費比率（分子）の構造'!N$46</f>
        <v>-</v>
      </c>
      <c r="L48" s="164"/>
      <c r="M48" s="164"/>
      <c r="N48" s="164" t="str">
        <f>'実質公債費比率（分子）の構造'!O$46</f>
        <v>-</v>
      </c>
      <c r="O48" s="164"/>
      <c r="P48" s="164"/>
    </row>
    <row r="49" spans="1:16" x14ac:dyDescent="0.15">
      <c r="A49" s="164" t="s">
        <v>66</v>
      </c>
      <c r="B49" s="164">
        <f>'実質公債費比率（分子）の構造'!K$45</f>
        <v>592</v>
      </c>
      <c r="C49" s="164"/>
      <c r="D49" s="164"/>
      <c r="E49" s="164">
        <f>'実質公債費比率（分子）の構造'!L$45</f>
        <v>580</v>
      </c>
      <c r="F49" s="164"/>
      <c r="G49" s="164"/>
      <c r="H49" s="164">
        <f>'実質公債費比率（分子）の構造'!M$45</f>
        <v>623</v>
      </c>
      <c r="I49" s="164"/>
      <c r="J49" s="164"/>
      <c r="K49" s="164">
        <f>'実質公債費比率（分子）の構造'!N$45</f>
        <v>669</v>
      </c>
      <c r="L49" s="164"/>
      <c r="M49" s="164"/>
      <c r="N49" s="164">
        <f>'実質公債費比率（分子）の構造'!O$45</f>
        <v>636</v>
      </c>
      <c r="O49" s="164"/>
      <c r="P49" s="164"/>
    </row>
    <row r="50" spans="1:16" x14ac:dyDescent="0.15">
      <c r="A50" s="164" t="s">
        <v>67</v>
      </c>
      <c r="B50" s="164" t="e">
        <f>NA()</f>
        <v>#N/A</v>
      </c>
      <c r="C50" s="164">
        <f>IF(ISNUMBER('実質公債費比率（分子）の構造'!K$53),'実質公債費比率（分子）の構造'!K$53,NA())</f>
        <v>202</v>
      </c>
      <c r="D50" s="164" t="e">
        <f>NA()</f>
        <v>#N/A</v>
      </c>
      <c r="E50" s="164" t="e">
        <f>NA()</f>
        <v>#N/A</v>
      </c>
      <c r="F50" s="164">
        <f>IF(ISNUMBER('実質公債費比率（分子）の構造'!L$53),'実質公債費比率（分子）の構造'!L$53,NA())</f>
        <v>210</v>
      </c>
      <c r="G50" s="164" t="e">
        <f>NA()</f>
        <v>#N/A</v>
      </c>
      <c r="H50" s="164" t="e">
        <f>NA()</f>
        <v>#N/A</v>
      </c>
      <c r="I50" s="164">
        <f>IF(ISNUMBER('実質公債費比率（分子）の構造'!M$53),'実質公債費比率（分子）の構造'!M$53,NA())</f>
        <v>209</v>
      </c>
      <c r="J50" s="164" t="e">
        <f>NA()</f>
        <v>#N/A</v>
      </c>
      <c r="K50" s="164" t="e">
        <f>NA()</f>
        <v>#N/A</v>
      </c>
      <c r="L50" s="164">
        <f>IF(ISNUMBER('実質公債費比率（分子）の構造'!N$53),'実質公債費比率（分子）の構造'!N$53,NA())</f>
        <v>241</v>
      </c>
      <c r="M50" s="164" t="e">
        <f>NA()</f>
        <v>#N/A</v>
      </c>
      <c r="N50" s="164" t="e">
        <f>NA()</f>
        <v>#N/A</v>
      </c>
      <c r="O50" s="164">
        <f>IF(ISNUMBER('実質公債費比率（分子）の構造'!O$53),'実質公債費比率（分子）の構造'!O$53,NA())</f>
        <v>194</v>
      </c>
      <c r="P50" s="164" t="e">
        <f>NA()</f>
        <v>#N/A</v>
      </c>
    </row>
    <row r="53" spans="1:16" x14ac:dyDescent="0.15">
      <c r="A53" s="132" t="s">
        <v>68</v>
      </c>
    </row>
    <row r="54" spans="1:16" x14ac:dyDescent="0.15">
      <c r="A54" s="163"/>
      <c r="B54" s="163" t="str">
        <f>'将来負担比率（分子）の構造'!I$40</f>
        <v>R02</v>
      </c>
      <c r="C54" s="163"/>
      <c r="D54" s="163"/>
      <c r="E54" s="163" t="str">
        <f>'将来負担比率（分子）の構造'!J$40</f>
        <v>R03</v>
      </c>
      <c r="F54" s="163"/>
      <c r="G54" s="163"/>
      <c r="H54" s="163" t="str">
        <f>'将来負担比率（分子）の構造'!K$40</f>
        <v>R04</v>
      </c>
      <c r="I54" s="163"/>
      <c r="J54" s="163"/>
      <c r="K54" s="163" t="str">
        <f>'将来負担比率（分子）の構造'!L$40</f>
        <v>R05</v>
      </c>
      <c r="L54" s="163"/>
      <c r="M54" s="163"/>
      <c r="N54" s="163" t="str">
        <f>'将来負担比率（分子）の構造'!M$40</f>
        <v>R06</v>
      </c>
      <c r="O54" s="163"/>
      <c r="P54" s="163"/>
    </row>
    <row r="55" spans="1:16" x14ac:dyDescent="0.15">
      <c r="A55" s="163"/>
      <c r="B55" s="163" t="s">
        <v>69</v>
      </c>
      <c r="C55" s="163"/>
      <c r="D55" s="163" t="s">
        <v>70</v>
      </c>
      <c r="E55" s="163" t="s">
        <v>69</v>
      </c>
      <c r="F55" s="163"/>
      <c r="G55" s="163" t="s">
        <v>70</v>
      </c>
      <c r="H55" s="163" t="s">
        <v>69</v>
      </c>
      <c r="I55" s="163"/>
      <c r="J55" s="163" t="s">
        <v>70</v>
      </c>
      <c r="K55" s="163" t="s">
        <v>69</v>
      </c>
      <c r="L55" s="163"/>
      <c r="M55" s="163" t="s">
        <v>70</v>
      </c>
      <c r="N55" s="163" t="s">
        <v>69</v>
      </c>
      <c r="O55" s="163"/>
      <c r="P55" s="163" t="s">
        <v>70</v>
      </c>
    </row>
    <row r="56" spans="1:16" x14ac:dyDescent="0.15">
      <c r="A56" s="163" t="s">
        <v>43</v>
      </c>
      <c r="B56" s="163"/>
      <c r="C56" s="163"/>
      <c r="D56" s="163">
        <f>'将来負担比率（分子）の構造'!I$52</f>
        <v>4800</v>
      </c>
      <c r="E56" s="163"/>
      <c r="F56" s="163"/>
      <c r="G56" s="163">
        <f>'将来負担比率（分子）の構造'!J$52</f>
        <v>4602</v>
      </c>
      <c r="H56" s="163"/>
      <c r="I56" s="163"/>
      <c r="J56" s="163">
        <f>'将来負担比率（分子）の構造'!K$52</f>
        <v>4388</v>
      </c>
      <c r="K56" s="163"/>
      <c r="L56" s="163"/>
      <c r="M56" s="163">
        <f>'将来負担比率（分子）の構造'!L$52</f>
        <v>5232</v>
      </c>
      <c r="N56" s="163"/>
      <c r="O56" s="163"/>
      <c r="P56" s="163">
        <f>'将来負担比率（分子）の構造'!M$52</f>
        <v>5090</v>
      </c>
    </row>
    <row r="57" spans="1:16" x14ac:dyDescent="0.15">
      <c r="A57" s="163" t="s">
        <v>42</v>
      </c>
      <c r="B57" s="163"/>
      <c r="C57" s="163"/>
      <c r="D57" s="163">
        <f>'将来負担比率（分子）の構造'!I$51</f>
        <v>313</v>
      </c>
      <c r="E57" s="163"/>
      <c r="F57" s="163"/>
      <c r="G57" s="163">
        <f>'将来負担比率（分子）の構造'!J$51</f>
        <v>268</v>
      </c>
      <c r="H57" s="163"/>
      <c r="I57" s="163"/>
      <c r="J57" s="163">
        <f>'将来負担比率（分子）の構造'!K$51</f>
        <v>220</v>
      </c>
      <c r="K57" s="163"/>
      <c r="L57" s="163"/>
      <c r="M57" s="163">
        <f>'将来負担比率（分子）の構造'!L$51</f>
        <v>173</v>
      </c>
      <c r="N57" s="163"/>
      <c r="O57" s="163"/>
      <c r="P57" s="163">
        <f>'将来負担比率（分子）の構造'!M$51</f>
        <v>125</v>
      </c>
    </row>
    <row r="58" spans="1:16" x14ac:dyDescent="0.15">
      <c r="A58" s="163" t="s">
        <v>41</v>
      </c>
      <c r="B58" s="163"/>
      <c r="C58" s="163"/>
      <c r="D58" s="163">
        <f>'将来負担比率（分子）の構造'!I$50</f>
        <v>2135</v>
      </c>
      <c r="E58" s="163"/>
      <c r="F58" s="163"/>
      <c r="G58" s="163">
        <f>'将来負担比率（分子）の構造'!J$50</f>
        <v>2307</v>
      </c>
      <c r="H58" s="163"/>
      <c r="I58" s="163"/>
      <c r="J58" s="163">
        <f>'将来負担比率（分子）の構造'!K$50</f>
        <v>2486</v>
      </c>
      <c r="K58" s="163"/>
      <c r="L58" s="163"/>
      <c r="M58" s="163">
        <f>'将来負担比率（分子）の構造'!L$50</f>
        <v>2470</v>
      </c>
      <c r="N58" s="163"/>
      <c r="O58" s="163"/>
      <c r="P58" s="163">
        <f>'将来負担比率（分子）の構造'!M$50</f>
        <v>2746</v>
      </c>
    </row>
    <row r="59" spans="1:16" x14ac:dyDescent="0.15">
      <c r="A59" s="163" t="s">
        <v>39</v>
      </c>
      <c r="B59" s="163" t="str">
        <f>'将来負担比率（分子）の構造'!I$49</f>
        <v>-</v>
      </c>
      <c r="C59" s="163"/>
      <c r="D59" s="163"/>
      <c r="E59" s="163" t="str">
        <f>'将来負担比率（分子）の構造'!J$49</f>
        <v>-</v>
      </c>
      <c r="F59" s="163"/>
      <c r="G59" s="163"/>
      <c r="H59" s="163" t="str">
        <f>'将来負担比率（分子）の構造'!K$49</f>
        <v>-</v>
      </c>
      <c r="I59" s="163"/>
      <c r="J59" s="163"/>
      <c r="K59" s="163" t="str">
        <f>'将来負担比率（分子）の構造'!L$49</f>
        <v>-</v>
      </c>
      <c r="L59" s="163"/>
      <c r="M59" s="163"/>
      <c r="N59" s="163" t="str">
        <f>'将来負担比率（分子）の構造'!M$49</f>
        <v>-</v>
      </c>
      <c r="O59" s="163"/>
      <c r="P59" s="163"/>
    </row>
    <row r="60" spans="1:16" x14ac:dyDescent="0.15">
      <c r="A60" s="163" t="s">
        <v>38</v>
      </c>
      <c r="B60" s="163" t="str">
        <f>'将来負担比率（分子）の構造'!I$48</f>
        <v>-</v>
      </c>
      <c r="C60" s="163"/>
      <c r="D60" s="163"/>
      <c r="E60" s="163" t="str">
        <f>'将来負担比率（分子）の構造'!J$48</f>
        <v>-</v>
      </c>
      <c r="F60" s="163"/>
      <c r="G60" s="163"/>
      <c r="H60" s="163" t="str">
        <f>'将来負担比率（分子）の構造'!K$48</f>
        <v>-</v>
      </c>
      <c r="I60" s="163"/>
      <c r="J60" s="163"/>
      <c r="K60" s="163" t="str">
        <f>'将来負担比率（分子）の構造'!L$48</f>
        <v>-</v>
      </c>
      <c r="L60" s="163"/>
      <c r="M60" s="163"/>
      <c r="N60" s="163" t="str">
        <f>'将来負担比率（分子）の構造'!M$48</f>
        <v>-</v>
      </c>
      <c r="O60" s="163"/>
      <c r="P60" s="163"/>
    </row>
    <row r="61" spans="1:16" x14ac:dyDescent="0.15">
      <c r="A61" s="163" t="s">
        <v>36</v>
      </c>
      <c r="B61" s="163" t="str">
        <f>'将来負担比率（分子）の構造'!I$46</f>
        <v>-</v>
      </c>
      <c r="C61" s="163"/>
      <c r="D61" s="163"/>
      <c r="E61" s="163" t="str">
        <f>'将来負担比率（分子）の構造'!J$46</f>
        <v>-</v>
      </c>
      <c r="F61" s="163"/>
      <c r="G61" s="163"/>
      <c r="H61" s="163" t="str">
        <f>'将来負担比率（分子）の構造'!K$46</f>
        <v>-</v>
      </c>
      <c r="I61" s="163"/>
      <c r="J61" s="163"/>
      <c r="K61" s="163" t="str">
        <f>'将来負担比率（分子）の構造'!L$46</f>
        <v>-</v>
      </c>
      <c r="L61" s="163"/>
      <c r="M61" s="163"/>
      <c r="N61" s="163" t="str">
        <f>'将来負担比率（分子）の構造'!M$46</f>
        <v>-</v>
      </c>
      <c r="O61" s="163"/>
      <c r="P61" s="163"/>
    </row>
    <row r="62" spans="1:16" x14ac:dyDescent="0.15">
      <c r="A62" s="163" t="s">
        <v>35</v>
      </c>
      <c r="B62" s="163">
        <f>'将来負担比率（分子）の構造'!I$45</f>
        <v>748</v>
      </c>
      <c r="C62" s="163"/>
      <c r="D62" s="163"/>
      <c r="E62" s="163">
        <f>'将来負担比率（分子）の構造'!J$45</f>
        <v>740</v>
      </c>
      <c r="F62" s="163"/>
      <c r="G62" s="163"/>
      <c r="H62" s="163">
        <f>'将来負担比率（分子）の構造'!K$45</f>
        <v>724</v>
      </c>
      <c r="I62" s="163"/>
      <c r="J62" s="163"/>
      <c r="K62" s="163">
        <f>'将来負担比率（分子）の構造'!L$45</f>
        <v>741</v>
      </c>
      <c r="L62" s="163"/>
      <c r="M62" s="163"/>
      <c r="N62" s="163">
        <f>'将来負担比率（分子）の構造'!M$45</f>
        <v>765</v>
      </c>
      <c r="O62" s="163"/>
      <c r="P62" s="163"/>
    </row>
    <row r="63" spans="1:16" x14ac:dyDescent="0.15">
      <c r="A63" s="163" t="s">
        <v>34</v>
      </c>
      <c r="B63" s="163" t="str">
        <f>'将来負担比率（分子）の構造'!I$44</f>
        <v>-</v>
      </c>
      <c r="C63" s="163"/>
      <c r="D63" s="163"/>
      <c r="E63" s="163" t="str">
        <f>'将来負担比率（分子）の構造'!J$44</f>
        <v>-</v>
      </c>
      <c r="F63" s="163"/>
      <c r="G63" s="163"/>
      <c r="H63" s="163" t="str">
        <f>'将来負担比率（分子）の構造'!K$44</f>
        <v>-</v>
      </c>
      <c r="I63" s="163"/>
      <c r="J63" s="163"/>
      <c r="K63" s="163" t="str">
        <f>'将来負担比率（分子）の構造'!L$44</f>
        <v>-</v>
      </c>
      <c r="L63" s="163"/>
      <c r="M63" s="163"/>
      <c r="N63" s="163" t="str">
        <f>'将来負担比率（分子）の構造'!M$44</f>
        <v>-</v>
      </c>
      <c r="O63" s="163"/>
      <c r="P63" s="163"/>
    </row>
    <row r="64" spans="1:16" x14ac:dyDescent="0.15">
      <c r="A64" s="163" t="s">
        <v>33</v>
      </c>
      <c r="B64" s="163">
        <f>'将来負担比率（分子）の構造'!I$43</f>
        <v>1446</v>
      </c>
      <c r="C64" s="163"/>
      <c r="D64" s="163"/>
      <c r="E64" s="163">
        <f>'将来負担比率（分子）の構造'!J$43</f>
        <v>1376</v>
      </c>
      <c r="F64" s="163"/>
      <c r="G64" s="163"/>
      <c r="H64" s="163">
        <f>'将来負担比率（分子）の構造'!K$43</f>
        <v>1307</v>
      </c>
      <c r="I64" s="163"/>
      <c r="J64" s="163"/>
      <c r="K64" s="163">
        <f>'将来負担比率（分子）の構造'!L$43</f>
        <v>1239</v>
      </c>
      <c r="L64" s="163"/>
      <c r="M64" s="163"/>
      <c r="N64" s="163">
        <f>'将来負担比率（分子）の構造'!M$43</f>
        <v>1113</v>
      </c>
      <c r="O64" s="163"/>
      <c r="P64" s="163"/>
    </row>
    <row r="65" spans="1:16" x14ac:dyDescent="0.15">
      <c r="A65" s="163" t="s">
        <v>32</v>
      </c>
      <c r="B65" s="163" t="str">
        <f>'将来負担比率（分子）の構造'!I$42</f>
        <v>-</v>
      </c>
      <c r="C65" s="163"/>
      <c r="D65" s="163"/>
      <c r="E65" s="163" t="str">
        <f>'将来負担比率（分子）の構造'!J$42</f>
        <v>-</v>
      </c>
      <c r="F65" s="163"/>
      <c r="G65" s="163"/>
      <c r="H65" s="163" t="str">
        <f>'将来負担比率（分子）の構造'!K$42</f>
        <v>-</v>
      </c>
      <c r="I65" s="163"/>
      <c r="J65" s="163"/>
      <c r="K65" s="163" t="str">
        <f>'将来負担比率（分子）の構造'!L$42</f>
        <v>-</v>
      </c>
      <c r="L65" s="163"/>
      <c r="M65" s="163"/>
      <c r="N65" s="163" t="str">
        <f>'将来負担比率（分子）の構造'!M$42</f>
        <v>-</v>
      </c>
      <c r="O65" s="163"/>
      <c r="P65" s="163"/>
    </row>
    <row r="66" spans="1:16" x14ac:dyDescent="0.15">
      <c r="A66" s="163" t="s">
        <v>31</v>
      </c>
      <c r="B66" s="163">
        <f>'将来負担比率（分子）の構造'!I$41</f>
        <v>5279</v>
      </c>
      <c r="C66" s="163"/>
      <c r="D66" s="163"/>
      <c r="E66" s="163">
        <f>'将来負担比率（分子）の構造'!J$41</f>
        <v>4978</v>
      </c>
      <c r="F66" s="163"/>
      <c r="G66" s="163"/>
      <c r="H66" s="163">
        <f>'将来負担比率（分子）の構造'!K$41</f>
        <v>4712</v>
      </c>
      <c r="I66" s="163"/>
      <c r="J66" s="163"/>
      <c r="K66" s="163">
        <f>'将来負担比率（分子）の構造'!L$41</f>
        <v>5874</v>
      </c>
      <c r="L66" s="163"/>
      <c r="M66" s="163"/>
      <c r="N66" s="163">
        <f>'将来負担比率（分子）の構造'!M$41</f>
        <v>5777</v>
      </c>
      <c r="O66" s="163"/>
      <c r="P66" s="163"/>
    </row>
    <row r="67" spans="1:16" x14ac:dyDescent="0.15">
      <c r="A67" s="163" t="s">
        <v>71</v>
      </c>
      <c r="B67" s="163" t="e">
        <f>NA()</f>
        <v>#N/A</v>
      </c>
      <c r="C67" s="163">
        <f>IF(ISNUMBER('将来負担比率（分子）の構造'!I$53), IF('将来負担比率（分子）の構造'!I$53 &lt; 0, 0, '将来負担比率（分子）の構造'!I$53), NA())</f>
        <v>225</v>
      </c>
      <c r="D67" s="163" t="e">
        <f>NA()</f>
        <v>#N/A</v>
      </c>
      <c r="E67" s="163" t="e">
        <f>NA()</f>
        <v>#N/A</v>
      </c>
      <c r="F67" s="163">
        <f>IF(ISNUMBER('将来負担比率（分子）の構造'!J$53), IF('将来負担比率（分子）の構造'!J$53 &lt; 0, 0, '将来負担比率（分子）の構造'!J$53), NA())</f>
        <v>0</v>
      </c>
      <c r="G67" s="163" t="e">
        <f>NA()</f>
        <v>#N/A</v>
      </c>
      <c r="H67" s="163" t="e">
        <f>NA()</f>
        <v>#N/A</v>
      </c>
      <c r="I67" s="163">
        <f>IF(ISNUMBER('将来負担比率（分子）の構造'!K$53), IF('将来負担比率（分子）の構造'!K$53 &lt; 0, 0, '将来負担比率（分子）の構造'!K$53), NA())</f>
        <v>0</v>
      </c>
      <c r="J67" s="163" t="e">
        <f>NA()</f>
        <v>#N/A</v>
      </c>
      <c r="K67" s="163" t="e">
        <f>NA()</f>
        <v>#N/A</v>
      </c>
      <c r="L67" s="163">
        <f>IF(ISNUMBER('将来負担比率（分子）の構造'!L$53), IF('将来負担比率（分子）の構造'!L$53 &lt; 0, 0, '将来負担比率（分子）の構造'!L$53), NA())</f>
        <v>0</v>
      </c>
      <c r="M67" s="163" t="e">
        <f>NA()</f>
        <v>#N/A</v>
      </c>
      <c r="N67" s="163" t="e">
        <f>NA()</f>
        <v>#N/A</v>
      </c>
      <c r="O67" s="163">
        <f>IF(ISNUMBER('将来負担比率（分子）の構造'!M$53), IF('将来負担比率（分子）の構造'!M$53 &lt; 0, 0, '将来負担比率（分子）の構造'!M$53), NA())</f>
        <v>0</v>
      </c>
      <c r="P67" s="163" t="e">
        <f>NA()</f>
        <v>#N/A</v>
      </c>
    </row>
    <row r="70" spans="1:16" x14ac:dyDescent="0.15">
      <c r="A70" s="165" t="s">
        <v>72</v>
      </c>
      <c r="B70" s="165"/>
      <c r="C70" s="165"/>
      <c r="D70" s="165"/>
      <c r="E70" s="165"/>
      <c r="F70" s="165"/>
    </row>
    <row r="71" spans="1:16" x14ac:dyDescent="0.15">
      <c r="A71" s="166"/>
      <c r="B71" s="166" t="str">
        <f>基金残高に係る経年分析!F54</f>
        <v>R04</v>
      </c>
      <c r="C71" s="166" t="str">
        <f>基金残高に係る経年分析!G54</f>
        <v>R05</v>
      </c>
      <c r="D71" s="166" t="str">
        <f>基金残高に係る経年分析!H54</f>
        <v>R06</v>
      </c>
    </row>
    <row r="72" spans="1:16" x14ac:dyDescent="0.15">
      <c r="A72" s="166" t="s">
        <v>73</v>
      </c>
      <c r="B72" s="167">
        <f>基金残高に係る経年分析!F55</f>
        <v>1211</v>
      </c>
      <c r="C72" s="167">
        <f>基金残高に係る経年分析!G55</f>
        <v>1364</v>
      </c>
      <c r="D72" s="167">
        <f>基金残高に係る経年分析!H55</f>
        <v>1524</v>
      </c>
    </row>
    <row r="73" spans="1:16" x14ac:dyDescent="0.15">
      <c r="A73" s="166" t="s">
        <v>74</v>
      </c>
      <c r="B73" s="167">
        <f>基金残高に係る経年分析!F56</f>
        <v>155</v>
      </c>
      <c r="C73" s="167">
        <f>基金残高に係る経年分析!G56</f>
        <v>34</v>
      </c>
      <c r="D73" s="167">
        <f>基金残高に係る経年分析!H56</f>
        <v>34</v>
      </c>
    </row>
    <row r="74" spans="1:16" x14ac:dyDescent="0.15">
      <c r="A74" s="166" t="s">
        <v>75</v>
      </c>
      <c r="B74" s="167">
        <f>基金残高に係る経年分析!F57</f>
        <v>980</v>
      </c>
      <c r="C74" s="167">
        <f>基金残高に係る経年分析!G57</f>
        <v>928</v>
      </c>
      <c r="D74" s="167">
        <f>基金残高に係る経年分析!H57</f>
        <v>1045</v>
      </c>
    </row>
  </sheetData>
  <sheetProtection algorithmName="SHA-512" hashValue="IbXLxI+9sfUG6noTAyVf9taKDtNKsYW6qBQ5a5xMMjUBxz++cPldxub0UX6lnyVS1fYBypZxAEh8YQxrDvMFOg==" saltValue="OtE/+DFe5sBeHeci9AfcQ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80" zoomScaleNormal="80" workbookViewId="0"/>
  </sheetViews>
  <sheetFormatPr defaultColWidth="0" defaultRowHeight="11.25" customHeight="1" zeroHeight="1" x14ac:dyDescent="0.15"/>
  <cols>
    <col min="1" max="1" width="1.625" style="202" customWidth="1"/>
    <col min="2" max="2" width="2.375" style="202" customWidth="1"/>
    <col min="3" max="16" width="2.625" style="202" customWidth="1"/>
    <col min="17" max="17" width="2.375" style="202" customWidth="1"/>
    <col min="18" max="95" width="1.625" style="202" customWidth="1"/>
    <col min="96" max="133" width="1.625" style="214" customWidth="1"/>
    <col min="134" max="143" width="1.625" style="202" customWidth="1"/>
    <col min="144" max="16384" width="0" style="202" hidden="1"/>
  </cols>
  <sheetData>
    <row r="1" spans="2:143" ht="22.5" customHeight="1" thickBot="1" x14ac:dyDescent="0.2">
      <c r="B1" s="200"/>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602" t="s">
        <v>203</v>
      </c>
      <c r="DI1" s="603"/>
      <c r="DJ1" s="603"/>
      <c r="DK1" s="603"/>
      <c r="DL1" s="603"/>
      <c r="DM1" s="603"/>
      <c r="DN1" s="604"/>
      <c r="DO1" s="202"/>
      <c r="DP1" s="602" t="s">
        <v>204</v>
      </c>
      <c r="DQ1" s="603"/>
      <c r="DR1" s="603"/>
      <c r="DS1" s="603"/>
      <c r="DT1" s="603"/>
      <c r="DU1" s="603"/>
      <c r="DV1" s="603"/>
      <c r="DW1" s="603"/>
      <c r="DX1" s="603"/>
      <c r="DY1" s="603"/>
      <c r="DZ1" s="603"/>
      <c r="EA1" s="603"/>
      <c r="EB1" s="603"/>
      <c r="EC1" s="604"/>
      <c r="ED1" s="201"/>
      <c r="EE1" s="201"/>
      <c r="EF1" s="201"/>
      <c r="EG1" s="201"/>
      <c r="EH1" s="201"/>
      <c r="EI1" s="201"/>
      <c r="EJ1" s="201"/>
      <c r="EK1" s="201"/>
      <c r="EL1" s="201"/>
      <c r="EM1" s="201"/>
    </row>
    <row r="2" spans="2:143" ht="22.5" customHeight="1" x14ac:dyDescent="0.15">
      <c r="B2" s="203" t="s">
        <v>205</v>
      </c>
      <c r="R2" s="204"/>
      <c r="S2" s="204"/>
      <c r="T2" s="204"/>
      <c r="U2" s="204"/>
      <c r="V2" s="204"/>
      <c r="W2" s="204"/>
      <c r="X2" s="204"/>
      <c r="Y2" s="204"/>
      <c r="Z2" s="204"/>
      <c r="AA2" s="204"/>
      <c r="AB2" s="204"/>
      <c r="AC2" s="204"/>
      <c r="AE2" s="205"/>
      <c r="AF2" s="205"/>
      <c r="AG2" s="205"/>
      <c r="AH2" s="205"/>
      <c r="AI2" s="205"/>
      <c r="AJ2" s="204"/>
      <c r="AK2" s="204"/>
      <c r="AL2" s="204"/>
      <c r="AM2" s="204"/>
      <c r="AN2" s="204"/>
      <c r="AO2" s="204"/>
      <c r="AP2" s="204"/>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row>
    <row r="3" spans="2:143" ht="11.25" customHeight="1" x14ac:dyDescent="0.15">
      <c r="B3" s="605" t="s">
        <v>206</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207</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208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209</v>
      </c>
      <c r="S4" s="606"/>
      <c r="T4" s="606"/>
      <c r="U4" s="606"/>
      <c r="V4" s="606"/>
      <c r="W4" s="606"/>
      <c r="X4" s="606"/>
      <c r="Y4" s="607"/>
      <c r="Z4" s="605" t="s">
        <v>210</v>
      </c>
      <c r="AA4" s="606"/>
      <c r="AB4" s="606"/>
      <c r="AC4" s="607"/>
      <c r="AD4" s="605" t="s">
        <v>211</v>
      </c>
      <c r="AE4" s="606"/>
      <c r="AF4" s="606"/>
      <c r="AG4" s="606"/>
      <c r="AH4" s="606"/>
      <c r="AI4" s="606"/>
      <c r="AJ4" s="606"/>
      <c r="AK4" s="607"/>
      <c r="AL4" s="605" t="s">
        <v>210</v>
      </c>
      <c r="AM4" s="606"/>
      <c r="AN4" s="606"/>
      <c r="AO4" s="607"/>
      <c r="AP4" s="608" t="s">
        <v>212</v>
      </c>
      <c r="AQ4" s="608"/>
      <c r="AR4" s="608"/>
      <c r="AS4" s="608"/>
      <c r="AT4" s="608"/>
      <c r="AU4" s="608"/>
      <c r="AV4" s="608"/>
      <c r="AW4" s="608"/>
      <c r="AX4" s="608"/>
      <c r="AY4" s="608"/>
      <c r="AZ4" s="608"/>
      <c r="BA4" s="608"/>
      <c r="BB4" s="608"/>
      <c r="BC4" s="608"/>
      <c r="BD4" s="608"/>
      <c r="BE4" s="608"/>
      <c r="BF4" s="608"/>
      <c r="BG4" s="608" t="s">
        <v>213</v>
      </c>
      <c r="BH4" s="608"/>
      <c r="BI4" s="608"/>
      <c r="BJ4" s="608"/>
      <c r="BK4" s="608"/>
      <c r="BL4" s="608"/>
      <c r="BM4" s="608"/>
      <c r="BN4" s="608"/>
      <c r="BO4" s="608" t="s">
        <v>210</v>
      </c>
      <c r="BP4" s="608"/>
      <c r="BQ4" s="608"/>
      <c r="BR4" s="608"/>
      <c r="BS4" s="608" t="s">
        <v>214</v>
      </c>
      <c r="BT4" s="608"/>
      <c r="BU4" s="608"/>
      <c r="BV4" s="608"/>
      <c r="BW4" s="608"/>
      <c r="BX4" s="608"/>
      <c r="BY4" s="608"/>
      <c r="BZ4" s="608"/>
      <c r="CA4" s="608"/>
      <c r="CB4" s="608"/>
      <c r="CD4" s="605" t="s">
        <v>215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216</v>
      </c>
      <c r="C5" s="610"/>
      <c r="D5" s="610"/>
      <c r="E5" s="610"/>
      <c r="F5" s="610"/>
      <c r="G5" s="610"/>
      <c r="H5" s="610"/>
      <c r="I5" s="610"/>
      <c r="J5" s="610"/>
      <c r="K5" s="610"/>
      <c r="L5" s="610"/>
      <c r="M5" s="610"/>
      <c r="N5" s="610"/>
      <c r="O5" s="610"/>
      <c r="P5" s="610"/>
      <c r="Q5" s="611"/>
      <c r="R5" s="612">
        <v>307726</v>
      </c>
      <c r="S5" s="613"/>
      <c r="T5" s="613"/>
      <c r="U5" s="613"/>
      <c r="V5" s="613"/>
      <c r="W5" s="613"/>
      <c r="X5" s="613"/>
      <c r="Y5" s="614"/>
      <c r="Z5" s="615">
        <v>6.8</v>
      </c>
      <c r="AA5" s="615"/>
      <c r="AB5" s="615"/>
      <c r="AC5" s="615"/>
      <c r="AD5" s="616">
        <v>307726</v>
      </c>
      <c r="AE5" s="616"/>
      <c r="AF5" s="616"/>
      <c r="AG5" s="616"/>
      <c r="AH5" s="616"/>
      <c r="AI5" s="616"/>
      <c r="AJ5" s="616"/>
      <c r="AK5" s="616"/>
      <c r="AL5" s="617">
        <v>10.5</v>
      </c>
      <c r="AM5" s="618"/>
      <c r="AN5" s="618"/>
      <c r="AO5" s="619"/>
      <c r="AP5" s="609" t="s">
        <v>217</v>
      </c>
      <c r="AQ5" s="610"/>
      <c r="AR5" s="610"/>
      <c r="AS5" s="610"/>
      <c r="AT5" s="610"/>
      <c r="AU5" s="610"/>
      <c r="AV5" s="610"/>
      <c r="AW5" s="610"/>
      <c r="AX5" s="610"/>
      <c r="AY5" s="610"/>
      <c r="AZ5" s="610"/>
      <c r="BA5" s="610"/>
      <c r="BB5" s="610"/>
      <c r="BC5" s="610"/>
      <c r="BD5" s="610"/>
      <c r="BE5" s="610"/>
      <c r="BF5" s="611"/>
      <c r="BG5" s="623">
        <v>303170</v>
      </c>
      <c r="BH5" s="624"/>
      <c r="BI5" s="624"/>
      <c r="BJ5" s="624"/>
      <c r="BK5" s="624"/>
      <c r="BL5" s="624"/>
      <c r="BM5" s="624"/>
      <c r="BN5" s="625"/>
      <c r="BO5" s="626">
        <v>98.5</v>
      </c>
      <c r="BP5" s="626"/>
      <c r="BQ5" s="626"/>
      <c r="BR5" s="626"/>
      <c r="BS5" s="627">
        <v>1596</v>
      </c>
      <c r="BT5" s="627"/>
      <c r="BU5" s="627"/>
      <c r="BV5" s="627"/>
      <c r="BW5" s="627"/>
      <c r="BX5" s="627"/>
      <c r="BY5" s="627"/>
      <c r="BZ5" s="627"/>
      <c r="CA5" s="627"/>
      <c r="CB5" s="631"/>
      <c r="CD5" s="605" t="s">
        <v>212</v>
      </c>
      <c r="CE5" s="606"/>
      <c r="CF5" s="606"/>
      <c r="CG5" s="606"/>
      <c r="CH5" s="606"/>
      <c r="CI5" s="606"/>
      <c r="CJ5" s="606"/>
      <c r="CK5" s="606"/>
      <c r="CL5" s="606"/>
      <c r="CM5" s="606"/>
      <c r="CN5" s="606"/>
      <c r="CO5" s="606"/>
      <c r="CP5" s="606"/>
      <c r="CQ5" s="607"/>
      <c r="CR5" s="605" t="s">
        <v>218</v>
      </c>
      <c r="CS5" s="606"/>
      <c r="CT5" s="606"/>
      <c r="CU5" s="606"/>
      <c r="CV5" s="606"/>
      <c r="CW5" s="606"/>
      <c r="CX5" s="606"/>
      <c r="CY5" s="607"/>
      <c r="CZ5" s="605" t="s">
        <v>210</v>
      </c>
      <c r="DA5" s="606"/>
      <c r="DB5" s="606"/>
      <c r="DC5" s="607"/>
      <c r="DD5" s="605" t="s">
        <v>219</v>
      </c>
      <c r="DE5" s="606"/>
      <c r="DF5" s="606"/>
      <c r="DG5" s="606"/>
      <c r="DH5" s="606"/>
      <c r="DI5" s="606"/>
      <c r="DJ5" s="606"/>
      <c r="DK5" s="606"/>
      <c r="DL5" s="606"/>
      <c r="DM5" s="606"/>
      <c r="DN5" s="606"/>
      <c r="DO5" s="606"/>
      <c r="DP5" s="607"/>
      <c r="DQ5" s="605" t="s">
        <v>220</v>
      </c>
      <c r="DR5" s="606"/>
      <c r="DS5" s="606"/>
      <c r="DT5" s="606"/>
      <c r="DU5" s="606"/>
      <c r="DV5" s="606"/>
      <c r="DW5" s="606"/>
      <c r="DX5" s="606"/>
      <c r="DY5" s="606"/>
      <c r="DZ5" s="606"/>
      <c r="EA5" s="606"/>
      <c r="EB5" s="606"/>
      <c r="EC5" s="607"/>
    </row>
    <row r="6" spans="2:143" ht="11.25" customHeight="1" x14ac:dyDescent="0.15">
      <c r="B6" s="620" t="s">
        <v>221</v>
      </c>
      <c r="C6" s="621"/>
      <c r="D6" s="621"/>
      <c r="E6" s="621"/>
      <c r="F6" s="621"/>
      <c r="G6" s="621"/>
      <c r="H6" s="621"/>
      <c r="I6" s="621"/>
      <c r="J6" s="621"/>
      <c r="K6" s="621"/>
      <c r="L6" s="621"/>
      <c r="M6" s="621"/>
      <c r="N6" s="621"/>
      <c r="O6" s="621"/>
      <c r="P6" s="621"/>
      <c r="Q6" s="622"/>
      <c r="R6" s="623">
        <v>87308</v>
      </c>
      <c r="S6" s="624"/>
      <c r="T6" s="624"/>
      <c r="U6" s="624"/>
      <c r="V6" s="624"/>
      <c r="W6" s="624"/>
      <c r="X6" s="624"/>
      <c r="Y6" s="625"/>
      <c r="Z6" s="626">
        <v>1.9</v>
      </c>
      <c r="AA6" s="626"/>
      <c r="AB6" s="626"/>
      <c r="AC6" s="626"/>
      <c r="AD6" s="627">
        <v>87308</v>
      </c>
      <c r="AE6" s="627"/>
      <c r="AF6" s="627"/>
      <c r="AG6" s="627"/>
      <c r="AH6" s="627"/>
      <c r="AI6" s="627"/>
      <c r="AJ6" s="627"/>
      <c r="AK6" s="627"/>
      <c r="AL6" s="628">
        <v>3</v>
      </c>
      <c r="AM6" s="629"/>
      <c r="AN6" s="629"/>
      <c r="AO6" s="630"/>
      <c r="AP6" s="620" t="s">
        <v>222</v>
      </c>
      <c r="AQ6" s="621"/>
      <c r="AR6" s="621"/>
      <c r="AS6" s="621"/>
      <c r="AT6" s="621"/>
      <c r="AU6" s="621"/>
      <c r="AV6" s="621"/>
      <c r="AW6" s="621"/>
      <c r="AX6" s="621"/>
      <c r="AY6" s="621"/>
      <c r="AZ6" s="621"/>
      <c r="BA6" s="621"/>
      <c r="BB6" s="621"/>
      <c r="BC6" s="621"/>
      <c r="BD6" s="621"/>
      <c r="BE6" s="621"/>
      <c r="BF6" s="622"/>
      <c r="BG6" s="623">
        <v>303170</v>
      </c>
      <c r="BH6" s="624"/>
      <c r="BI6" s="624"/>
      <c r="BJ6" s="624"/>
      <c r="BK6" s="624"/>
      <c r="BL6" s="624"/>
      <c r="BM6" s="624"/>
      <c r="BN6" s="625"/>
      <c r="BO6" s="626">
        <v>98.5</v>
      </c>
      <c r="BP6" s="626"/>
      <c r="BQ6" s="626"/>
      <c r="BR6" s="626"/>
      <c r="BS6" s="627">
        <v>1596</v>
      </c>
      <c r="BT6" s="627"/>
      <c r="BU6" s="627"/>
      <c r="BV6" s="627"/>
      <c r="BW6" s="627"/>
      <c r="BX6" s="627"/>
      <c r="BY6" s="627"/>
      <c r="BZ6" s="627"/>
      <c r="CA6" s="627"/>
      <c r="CB6" s="631"/>
      <c r="CD6" s="609" t="s">
        <v>223</v>
      </c>
      <c r="CE6" s="610"/>
      <c r="CF6" s="610"/>
      <c r="CG6" s="610"/>
      <c r="CH6" s="610"/>
      <c r="CI6" s="610"/>
      <c r="CJ6" s="610"/>
      <c r="CK6" s="610"/>
      <c r="CL6" s="610"/>
      <c r="CM6" s="610"/>
      <c r="CN6" s="610"/>
      <c r="CO6" s="610"/>
      <c r="CP6" s="610"/>
      <c r="CQ6" s="611"/>
      <c r="CR6" s="623">
        <v>51706</v>
      </c>
      <c r="CS6" s="624"/>
      <c r="CT6" s="624"/>
      <c r="CU6" s="624"/>
      <c r="CV6" s="624"/>
      <c r="CW6" s="624"/>
      <c r="CX6" s="624"/>
      <c r="CY6" s="625"/>
      <c r="CZ6" s="617">
        <v>1.2</v>
      </c>
      <c r="DA6" s="618"/>
      <c r="DB6" s="618"/>
      <c r="DC6" s="634"/>
      <c r="DD6" s="632" t="s">
        <v>122</v>
      </c>
      <c r="DE6" s="624"/>
      <c r="DF6" s="624"/>
      <c r="DG6" s="624"/>
      <c r="DH6" s="624"/>
      <c r="DI6" s="624"/>
      <c r="DJ6" s="624"/>
      <c r="DK6" s="624"/>
      <c r="DL6" s="624"/>
      <c r="DM6" s="624"/>
      <c r="DN6" s="624"/>
      <c r="DO6" s="624"/>
      <c r="DP6" s="625"/>
      <c r="DQ6" s="632">
        <v>51706</v>
      </c>
      <c r="DR6" s="624"/>
      <c r="DS6" s="624"/>
      <c r="DT6" s="624"/>
      <c r="DU6" s="624"/>
      <c r="DV6" s="624"/>
      <c r="DW6" s="624"/>
      <c r="DX6" s="624"/>
      <c r="DY6" s="624"/>
      <c r="DZ6" s="624"/>
      <c r="EA6" s="624"/>
      <c r="EB6" s="624"/>
      <c r="EC6" s="633"/>
    </row>
    <row r="7" spans="2:143" ht="11.25" customHeight="1" x14ac:dyDescent="0.15">
      <c r="B7" s="620" t="s">
        <v>224</v>
      </c>
      <c r="C7" s="621"/>
      <c r="D7" s="621"/>
      <c r="E7" s="621"/>
      <c r="F7" s="621"/>
      <c r="G7" s="621"/>
      <c r="H7" s="621"/>
      <c r="I7" s="621"/>
      <c r="J7" s="621"/>
      <c r="K7" s="621"/>
      <c r="L7" s="621"/>
      <c r="M7" s="621"/>
      <c r="N7" s="621"/>
      <c r="O7" s="621"/>
      <c r="P7" s="621"/>
      <c r="Q7" s="622"/>
      <c r="R7" s="623">
        <v>144</v>
      </c>
      <c r="S7" s="624"/>
      <c r="T7" s="624"/>
      <c r="U7" s="624"/>
      <c r="V7" s="624"/>
      <c r="W7" s="624"/>
      <c r="X7" s="624"/>
      <c r="Y7" s="625"/>
      <c r="Z7" s="626">
        <v>0</v>
      </c>
      <c r="AA7" s="626"/>
      <c r="AB7" s="626"/>
      <c r="AC7" s="626"/>
      <c r="AD7" s="627">
        <v>144</v>
      </c>
      <c r="AE7" s="627"/>
      <c r="AF7" s="627"/>
      <c r="AG7" s="627"/>
      <c r="AH7" s="627"/>
      <c r="AI7" s="627"/>
      <c r="AJ7" s="627"/>
      <c r="AK7" s="627"/>
      <c r="AL7" s="628">
        <v>0</v>
      </c>
      <c r="AM7" s="629"/>
      <c r="AN7" s="629"/>
      <c r="AO7" s="630"/>
      <c r="AP7" s="620" t="s">
        <v>225</v>
      </c>
      <c r="AQ7" s="621"/>
      <c r="AR7" s="621"/>
      <c r="AS7" s="621"/>
      <c r="AT7" s="621"/>
      <c r="AU7" s="621"/>
      <c r="AV7" s="621"/>
      <c r="AW7" s="621"/>
      <c r="AX7" s="621"/>
      <c r="AY7" s="621"/>
      <c r="AZ7" s="621"/>
      <c r="BA7" s="621"/>
      <c r="BB7" s="621"/>
      <c r="BC7" s="621"/>
      <c r="BD7" s="621"/>
      <c r="BE7" s="621"/>
      <c r="BF7" s="622"/>
      <c r="BG7" s="623">
        <v>140434</v>
      </c>
      <c r="BH7" s="624"/>
      <c r="BI7" s="624"/>
      <c r="BJ7" s="624"/>
      <c r="BK7" s="624"/>
      <c r="BL7" s="624"/>
      <c r="BM7" s="624"/>
      <c r="BN7" s="625"/>
      <c r="BO7" s="626">
        <v>45.6</v>
      </c>
      <c r="BP7" s="626"/>
      <c r="BQ7" s="626"/>
      <c r="BR7" s="626"/>
      <c r="BS7" s="627">
        <v>1596</v>
      </c>
      <c r="BT7" s="627"/>
      <c r="BU7" s="627"/>
      <c r="BV7" s="627"/>
      <c r="BW7" s="627"/>
      <c r="BX7" s="627"/>
      <c r="BY7" s="627"/>
      <c r="BZ7" s="627"/>
      <c r="CA7" s="627"/>
      <c r="CB7" s="631"/>
      <c r="CD7" s="620" t="s">
        <v>226</v>
      </c>
      <c r="CE7" s="621"/>
      <c r="CF7" s="621"/>
      <c r="CG7" s="621"/>
      <c r="CH7" s="621"/>
      <c r="CI7" s="621"/>
      <c r="CJ7" s="621"/>
      <c r="CK7" s="621"/>
      <c r="CL7" s="621"/>
      <c r="CM7" s="621"/>
      <c r="CN7" s="621"/>
      <c r="CO7" s="621"/>
      <c r="CP7" s="621"/>
      <c r="CQ7" s="622"/>
      <c r="CR7" s="623">
        <v>774333</v>
      </c>
      <c r="CS7" s="624"/>
      <c r="CT7" s="624"/>
      <c r="CU7" s="624"/>
      <c r="CV7" s="624"/>
      <c r="CW7" s="624"/>
      <c r="CX7" s="624"/>
      <c r="CY7" s="625"/>
      <c r="CZ7" s="626">
        <v>17.7</v>
      </c>
      <c r="DA7" s="626"/>
      <c r="DB7" s="626"/>
      <c r="DC7" s="626"/>
      <c r="DD7" s="632">
        <v>35635</v>
      </c>
      <c r="DE7" s="624"/>
      <c r="DF7" s="624"/>
      <c r="DG7" s="624"/>
      <c r="DH7" s="624"/>
      <c r="DI7" s="624"/>
      <c r="DJ7" s="624"/>
      <c r="DK7" s="624"/>
      <c r="DL7" s="624"/>
      <c r="DM7" s="624"/>
      <c r="DN7" s="624"/>
      <c r="DO7" s="624"/>
      <c r="DP7" s="625"/>
      <c r="DQ7" s="632">
        <v>565768</v>
      </c>
      <c r="DR7" s="624"/>
      <c r="DS7" s="624"/>
      <c r="DT7" s="624"/>
      <c r="DU7" s="624"/>
      <c r="DV7" s="624"/>
      <c r="DW7" s="624"/>
      <c r="DX7" s="624"/>
      <c r="DY7" s="624"/>
      <c r="DZ7" s="624"/>
      <c r="EA7" s="624"/>
      <c r="EB7" s="624"/>
      <c r="EC7" s="633"/>
    </row>
    <row r="8" spans="2:143" ht="11.25" customHeight="1" x14ac:dyDescent="0.15">
      <c r="B8" s="620" t="s">
        <v>227</v>
      </c>
      <c r="C8" s="621"/>
      <c r="D8" s="621"/>
      <c r="E8" s="621"/>
      <c r="F8" s="621"/>
      <c r="G8" s="621"/>
      <c r="H8" s="621"/>
      <c r="I8" s="621"/>
      <c r="J8" s="621"/>
      <c r="K8" s="621"/>
      <c r="L8" s="621"/>
      <c r="M8" s="621"/>
      <c r="N8" s="621"/>
      <c r="O8" s="621"/>
      <c r="P8" s="621"/>
      <c r="Q8" s="622"/>
      <c r="R8" s="623">
        <v>1389</v>
      </c>
      <c r="S8" s="624"/>
      <c r="T8" s="624"/>
      <c r="U8" s="624"/>
      <c r="V8" s="624"/>
      <c r="W8" s="624"/>
      <c r="X8" s="624"/>
      <c r="Y8" s="625"/>
      <c r="Z8" s="626">
        <v>0</v>
      </c>
      <c r="AA8" s="626"/>
      <c r="AB8" s="626"/>
      <c r="AC8" s="626"/>
      <c r="AD8" s="627">
        <v>1389</v>
      </c>
      <c r="AE8" s="627"/>
      <c r="AF8" s="627"/>
      <c r="AG8" s="627"/>
      <c r="AH8" s="627"/>
      <c r="AI8" s="627"/>
      <c r="AJ8" s="627"/>
      <c r="AK8" s="627"/>
      <c r="AL8" s="628">
        <v>0</v>
      </c>
      <c r="AM8" s="629"/>
      <c r="AN8" s="629"/>
      <c r="AO8" s="630"/>
      <c r="AP8" s="620" t="s">
        <v>228</v>
      </c>
      <c r="AQ8" s="621"/>
      <c r="AR8" s="621"/>
      <c r="AS8" s="621"/>
      <c r="AT8" s="621"/>
      <c r="AU8" s="621"/>
      <c r="AV8" s="621"/>
      <c r="AW8" s="621"/>
      <c r="AX8" s="621"/>
      <c r="AY8" s="621"/>
      <c r="AZ8" s="621"/>
      <c r="BA8" s="621"/>
      <c r="BB8" s="621"/>
      <c r="BC8" s="621"/>
      <c r="BD8" s="621"/>
      <c r="BE8" s="621"/>
      <c r="BF8" s="622"/>
      <c r="BG8" s="623">
        <v>3660</v>
      </c>
      <c r="BH8" s="624"/>
      <c r="BI8" s="624"/>
      <c r="BJ8" s="624"/>
      <c r="BK8" s="624"/>
      <c r="BL8" s="624"/>
      <c r="BM8" s="624"/>
      <c r="BN8" s="625"/>
      <c r="BO8" s="626">
        <v>1.2</v>
      </c>
      <c r="BP8" s="626"/>
      <c r="BQ8" s="626"/>
      <c r="BR8" s="626"/>
      <c r="BS8" s="627" t="s">
        <v>122</v>
      </c>
      <c r="BT8" s="627"/>
      <c r="BU8" s="627"/>
      <c r="BV8" s="627"/>
      <c r="BW8" s="627"/>
      <c r="BX8" s="627"/>
      <c r="BY8" s="627"/>
      <c r="BZ8" s="627"/>
      <c r="CA8" s="627"/>
      <c r="CB8" s="631"/>
      <c r="CD8" s="620" t="s">
        <v>229</v>
      </c>
      <c r="CE8" s="621"/>
      <c r="CF8" s="621"/>
      <c r="CG8" s="621"/>
      <c r="CH8" s="621"/>
      <c r="CI8" s="621"/>
      <c r="CJ8" s="621"/>
      <c r="CK8" s="621"/>
      <c r="CL8" s="621"/>
      <c r="CM8" s="621"/>
      <c r="CN8" s="621"/>
      <c r="CO8" s="621"/>
      <c r="CP8" s="621"/>
      <c r="CQ8" s="622"/>
      <c r="CR8" s="623">
        <v>666945</v>
      </c>
      <c r="CS8" s="624"/>
      <c r="CT8" s="624"/>
      <c r="CU8" s="624"/>
      <c r="CV8" s="624"/>
      <c r="CW8" s="624"/>
      <c r="CX8" s="624"/>
      <c r="CY8" s="625"/>
      <c r="CZ8" s="626">
        <v>15.2</v>
      </c>
      <c r="DA8" s="626"/>
      <c r="DB8" s="626"/>
      <c r="DC8" s="626"/>
      <c r="DD8" s="632" t="s">
        <v>122</v>
      </c>
      <c r="DE8" s="624"/>
      <c r="DF8" s="624"/>
      <c r="DG8" s="624"/>
      <c r="DH8" s="624"/>
      <c r="DI8" s="624"/>
      <c r="DJ8" s="624"/>
      <c r="DK8" s="624"/>
      <c r="DL8" s="624"/>
      <c r="DM8" s="624"/>
      <c r="DN8" s="624"/>
      <c r="DO8" s="624"/>
      <c r="DP8" s="625"/>
      <c r="DQ8" s="632">
        <v>464922</v>
      </c>
      <c r="DR8" s="624"/>
      <c r="DS8" s="624"/>
      <c r="DT8" s="624"/>
      <c r="DU8" s="624"/>
      <c r="DV8" s="624"/>
      <c r="DW8" s="624"/>
      <c r="DX8" s="624"/>
      <c r="DY8" s="624"/>
      <c r="DZ8" s="624"/>
      <c r="EA8" s="624"/>
      <c r="EB8" s="624"/>
      <c r="EC8" s="633"/>
    </row>
    <row r="9" spans="2:143" ht="11.25" customHeight="1" x14ac:dyDescent="0.15">
      <c r="B9" s="620" t="s">
        <v>230</v>
      </c>
      <c r="C9" s="621"/>
      <c r="D9" s="621"/>
      <c r="E9" s="621"/>
      <c r="F9" s="621"/>
      <c r="G9" s="621"/>
      <c r="H9" s="621"/>
      <c r="I9" s="621"/>
      <c r="J9" s="621"/>
      <c r="K9" s="621"/>
      <c r="L9" s="621"/>
      <c r="M9" s="621"/>
      <c r="N9" s="621"/>
      <c r="O9" s="621"/>
      <c r="P9" s="621"/>
      <c r="Q9" s="622"/>
      <c r="R9" s="623">
        <v>2157</v>
      </c>
      <c r="S9" s="624"/>
      <c r="T9" s="624"/>
      <c r="U9" s="624"/>
      <c r="V9" s="624"/>
      <c r="W9" s="624"/>
      <c r="X9" s="624"/>
      <c r="Y9" s="625"/>
      <c r="Z9" s="626">
        <v>0</v>
      </c>
      <c r="AA9" s="626"/>
      <c r="AB9" s="626"/>
      <c r="AC9" s="626"/>
      <c r="AD9" s="627">
        <v>2157</v>
      </c>
      <c r="AE9" s="627"/>
      <c r="AF9" s="627"/>
      <c r="AG9" s="627"/>
      <c r="AH9" s="627"/>
      <c r="AI9" s="627"/>
      <c r="AJ9" s="627"/>
      <c r="AK9" s="627"/>
      <c r="AL9" s="628">
        <v>0.1</v>
      </c>
      <c r="AM9" s="629"/>
      <c r="AN9" s="629"/>
      <c r="AO9" s="630"/>
      <c r="AP9" s="620" t="s">
        <v>231</v>
      </c>
      <c r="AQ9" s="621"/>
      <c r="AR9" s="621"/>
      <c r="AS9" s="621"/>
      <c r="AT9" s="621"/>
      <c r="AU9" s="621"/>
      <c r="AV9" s="621"/>
      <c r="AW9" s="621"/>
      <c r="AX9" s="621"/>
      <c r="AY9" s="621"/>
      <c r="AZ9" s="621"/>
      <c r="BA9" s="621"/>
      <c r="BB9" s="621"/>
      <c r="BC9" s="621"/>
      <c r="BD9" s="621"/>
      <c r="BE9" s="621"/>
      <c r="BF9" s="622"/>
      <c r="BG9" s="623">
        <v>122495</v>
      </c>
      <c r="BH9" s="624"/>
      <c r="BI9" s="624"/>
      <c r="BJ9" s="624"/>
      <c r="BK9" s="624"/>
      <c r="BL9" s="624"/>
      <c r="BM9" s="624"/>
      <c r="BN9" s="625"/>
      <c r="BO9" s="626">
        <v>39.799999999999997</v>
      </c>
      <c r="BP9" s="626"/>
      <c r="BQ9" s="626"/>
      <c r="BR9" s="626"/>
      <c r="BS9" s="627" t="s">
        <v>122</v>
      </c>
      <c r="BT9" s="627"/>
      <c r="BU9" s="627"/>
      <c r="BV9" s="627"/>
      <c r="BW9" s="627"/>
      <c r="BX9" s="627"/>
      <c r="BY9" s="627"/>
      <c r="BZ9" s="627"/>
      <c r="CA9" s="627"/>
      <c r="CB9" s="631"/>
      <c r="CD9" s="620" t="s">
        <v>232</v>
      </c>
      <c r="CE9" s="621"/>
      <c r="CF9" s="621"/>
      <c r="CG9" s="621"/>
      <c r="CH9" s="621"/>
      <c r="CI9" s="621"/>
      <c r="CJ9" s="621"/>
      <c r="CK9" s="621"/>
      <c r="CL9" s="621"/>
      <c r="CM9" s="621"/>
      <c r="CN9" s="621"/>
      <c r="CO9" s="621"/>
      <c r="CP9" s="621"/>
      <c r="CQ9" s="622"/>
      <c r="CR9" s="623">
        <v>504754</v>
      </c>
      <c r="CS9" s="624"/>
      <c r="CT9" s="624"/>
      <c r="CU9" s="624"/>
      <c r="CV9" s="624"/>
      <c r="CW9" s="624"/>
      <c r="CX9" s="624"/>
      <c r="CY9" s="625"/>
      <c r="CZ9" s="626">
        <v>11.5</v>
      </c>
      <c r="DA9" s="626"/>
      <c r="DB9" s="626"/>
      <c r="DC9" s="626"/>
      <c r="DD9" s="632">
        <v>244181</v>
      </c>
      <c r="DE9" s="624"/>
      <c r="DF9" s="624"/>
      <c r="DG9" s="624"/>
      <c r="DH9" s="624"/>
      <c r="DI9" s="624"/>
      <c r="DJ9" s="624"/>
      <c r="DK9" s="624"/>
      <c r="DL9" s="624"/>
      <c r="DM9" s="624"/>
      <c r="DN9" s="624"/>
      <c r="DO9" s="624"/>
      <c r="DP9" s="625"/>
      <c r="DQ9" s="632">
        <v>245939</v>
      </c>
      <c r="DR9" s="624"/>
      <c r="DS9" s="624"/>
      <c r="DT9" s="624"/>
      <c r="DU9" s="624"/>
      <c r="DV9" s="624"/>
      <c r="DW9" s="624"/>
      <c r="DX9" s="624"/>
      <c r="DY9" s="624"/>
      <c r="DZ9" s="624"/>
      <c r="EA9" s="624"/>
      <c r="EB9" s="624"/>
      <c r="EC9" s="633"/>
    </row>
    <row r="10" spans="2:143" ht="11.25" customHeight="1" x14ac:dyDescent="0.15">
      <c r="B10" s="620" t="s">
        <v>233</v>
      </c>
      <c r="C10" s="621"/>
      <c r="D10" s="621"/>
      <c r="E10" s="621"/>
      <c r="F10" s="621"/>
      <c r="G10" s="621"/>
      <c r="H10" s="621"/>
      <c r="I10" s="621"/>
      <c r="J10" s="621"/>
      <c r="K10" s="621"/>
      <c r="L10" s="621"/>
      <c r="M10" s="621"/>
      <c r="N10" s="621"/>
      <c r="O10" s="621"/>
      <c r="P10" s="621"/>
      <c r="Q10" s="622"/>
      <c r="R10" s="623" t="s">
        <v>122</v>
      </c>
      <c r="S10" s="624"/>
      <c r="T10" s="624"/>
      <c r="U10" s="624"/>
      <c r="V10" s="624"/>
      <c r="W10" s="624"/>
      <c r="X10" s="624"/>
      <c r="Y10" s="625"/>
      <c r="Z10" s="626" t="s">
        <v>122</v>
      </c>
      <c r="AA10" s="626"/>
      <c r="AB10" s="626"/>
      <c r="AC10" s="626"/>
      <c r="AD10" s="627" t="s">
        <v>122</v>
      </c>
      <c r="AE10" s="627"/>
      <c r="AF10" s="627"/>
      <c r="AG10" s="627"/>
      <c r="AH10" s="627"/>
      <c r="AI10" s="627"/>
      <c r="AJ10" s="627"/>
      <c r="AK10" s="627"/>
      <c r="AL10" s="628" t="s">
        <v>122</v>
      </c>
      <c r="AM10" s="629"/>
      <c r="AN10" s="629"/>
      <c r="AO10" s="630"/>
      <c r="AP10" s="620" t="s">
        <v>234</v>
      </c>
      <c r="AQ10" s="621"/>
      <c r="AR10" s="621"/>
      <c r="AS10" s="621"/>
      <c r="AT10" s="621"/>
      <c r="AU10" s="621"/>
      <c r="AV10" s="621"/>
      <c r="AW10" s="621"/>
      <c r="AX10" s="621"/>
      <c r="AY10" s="621"/>
      <c r="AZ10" s="621"/>
      <c r="BA10" s="621"/>
      <c r="BB10" s="621"/>
      <c r="BC10" s="621"/>
      <c r="BD10" s="621"/>
      <c r="BE10" s="621"/>
      <c r="BF10" s="622"/>
      <c r="BG10" s="623">
        <v>8694</v>
      </c>
      <c r="BH10" s="624"/>
      <c r="BI10" s="624"/>
      <c r="BJ10" s="624"/>
      <c r="BK10" s="624"/>
      <c r="BL10" s="624"/>
      <c r="BM10" s="624"/>
      <c r="BN10" s="625"/>
      <c r="BO10" s="626">
        <v>2.8</v>
      </c>
      <c r="BP10" s="626"/>
      <c r="BQ10" s="626"/>
      <c r="BR10" s="626"/>
      <c r="BS10" s="627" t="s">
        <v>122</v>
      </c>
      <c r="BT10" s="627"/>
      <c r="BU10" s="627"/>
      <c r="BV10" s="627"/>
      <c r="BW10" s="627"/>
      <c r="BX10" s="627"/>
      <c r="BY10" s="627"/>
      <c r="BZ10" s="627"/>
      <c r="CA10" s="627"/>
      <c r="CB10" s="631"/>
      <c r="CD10" s="620" t="s">
        <v>235</v>
      </c>
      <c r="CE10" s="621"/>
      <c r="CF10" s="621"/>
      <c r="CG10" s="621"/>
      <c r="CH10" s="621"/>
      <c r="CI10" s="621"/>
      <c r="CJ10" s="621"/>
      <c r="CK10" s="621"/>
      <c r="CL10" s="621"/>
      <c r="CM10" s="621"/>
      <c r="CN10" s="621"/>
      <c r="CO10" s="621"/>
      <c r="CP10" s="621"/>
      <c r="CQ10" s="622"/>
      <c r="CR10" s="623">
        <v>503</v>
      </c>
      <c r="CS10" s="624"/>
      <c r="CT10" s="624"/>
      <c r="CU10" s="624"/>
      <c r="CV10" s="624"/>
      <c r="CW10" s="624"/>
      <c r="CX10" s="624"/>
      <c r="CY10" s="625"/>
      <c r="CZ10" s="626">
        <v>0</v>
      </c>
      <c r="DA10" s="626"/>
      <c r="DB10" s="626"/>
      <c r="DC10" s="626"/>
      <c r="DD10" s="632" t="s">
        <v>122</v>
      </c>
      <c r="DE10" s="624"/>
      <c r="DF10" s="624"/>
      <c r="DG10" s="624"/>
      <c r="DH10" s="624"/>
      <c r="DI10" s="624"/>
      <c r="DJ10" s="624"/>
      <c r="DK10" s="624"/>
      <c r="DL10" s="624"/>
      <c r="DM10" s="624"/>
      <c r="DN10" s="624"/>
      <c r="DO10" s="624"/>
      <c r="DP10" s="625"/>
      <c r="DQ10" s="632">
        <v>503</v>
      </c>
      <c r="DR10" s="624"/>
      <c r="DS10" s="624"/>
      <c r="DT10" s="624"/>
      <c r="DU10" s="624"/>
      <c r="DV10" s="624"/>
      <c r="DW10" s="624"/>
      <c r="DX10" s="624"/>
      <c r="DY10" s="624"/>
      <c r="DZ10" s="624"/>
      <c r="EA10" s="624"/>
      <c r="EB10" s="624"/>
      <c r="EC10" s="633"/>
    </row>
    <row r="11" spans="2:143" ht="11.25" customHeight="1" x14ac:dyDescent="0.15">
      <c r="B11" s="620" t="s">
        <v>236</v>
      </c>
      <c r="C11" s="621"/>
      <c r="D11" s="621"/>
      <c r="E11" s="621"/>
      <c r="F11" s="621"/>
      <c r="G11" s="621"/>
      <c r="H11" s="621"/>
      <c r="I11" s="621"/>
      <c r="J11" s="621"/>
      <c r="K11" s="621"/>
      <c r="L11" s="621"/>
      <c r="M11" s="621"/>
      <c r="N11" s="621"/>
      <c r="O11" s="621"/>
      <c r="P11" s="621"/>
      <c r="Q11" s="622"/>
      <c r="R11" s="623">
        <v>68733</v>
      </c>
      <c r="S11" s="624"/>
      <c r="T11" s="624"/>
      <c r="U11" s="624"/>
      <c r="V11" s="624"/>
      <c r="W11" s="624"/>
      <c r="X11" s="624"/>
      <c r="Y11" s="625"/>
      <c r="Z11" s="628">
        <v>1.5</v>
      </c>
      <c r="AA11" s="629"/>
      <c r="AB11" s="629"/>
      <c r="AC11" s="635"/>
      <c r="AD11" s="632">
        <v>68733</v>
      </c>
      <c r="AE11" s="624"/>
      <c r="AF11" s="624"/>
      <c r="AG11" s="624"/>
      <c r="AH11" s="624"/>
      <c r="AI11" s="624"/>
      <c r="AJ11" s="624"/>
      <c r="AK11" s="625"/>
      <c r="AL11" s="628">
        <v>2.2999999999999998</v>
      </c>
      <c r="AM11" s="629"/>
      <c r="AN11" s="629"/>
      <c r="AO11" s="630"/>
      <c r="AP11" s="620" t="s">
        <v>237</v>
      </c>
      <c r="AQ11" s="621"/>
      <c r="AR11" s="621"/>
      <c r="AS11" s="621"/>
      <c r="AT11" s="621"/>
      <c r="AU11" s="621"/>
      <c r="AV11" s="621"/>
      <c r="AW11" s="621"/>
      <c r="AX11" s="621"/>
      <c r="AY11" s="621"/>
      <c r="AZ11" s="621"/>
      <c r="BA11" s="621"/>
      <c r="BB11" s="621"/>
      <c r="BC11" s="621"/>
      <c r="BD11" s="621"/>
      <c r="BE11" s="621"/>
      <c r="BF11" s="622"/>
      <c r="BG11" s="623">
        <v>5585</v>
      </c>
      <c r="BH11" s="624"/>
      <c r="BI11" s="624"/>
      <c r="BJ11" s="624"/>
      <c r="BK11" s="624"/>
      <c r="BL11" s="624"/>
      <c r="BM11" s="624"/>
      <c r="BN11" s="625"/>
      <c r="BO11" s="626">
        <v>1.8</v>
      </c>
      <c r="BP11" s="626"/>
      <c r="BQ11" s="626"/>
      <c r="BR11" s="626"/>
      <c r="BS11" s="627">
        <v>1596</v>
      </c>
      <c r="BT11" s="627"/>
      <c r="BU11" s="627"/>
      <c r="BV11" s="627"/>
      <c r="BW11" s="627"/>
      <c r="BX11" s="627"/>
      <c r="BY11" s="627"/>
      <c r="BZ11" s="627"/>
      <c r="CA11" s="627"/>
      <c r="CB11" s="631"/>
      <c r="CD11" s="620" t="s">
        <v>238</v>
      </c>
      <c r="CE11" s="621"/>
      <c r="CF11" s="621"/>
      <c r="CG11" s="621"/>
      <c r="CH11" s="621"/>
      <c r="CI11" s="621"/>
      <c r="CJ11" s="621"/>
      <c r="CK11" s="621"/>
      <c r="CL11" s="621"/>
      <c r="CM11" s="621"/>
      <c r="CN11" s="621"/>
      <c r="CO11" s="621"/>
      <c r="CP11" s="621"/>
      <c r="CQ11" s="622"/>
      <c r="CR11" s="623">
        <v>381177</v>
      </c>
      <c r="CS11" s="624"/>
      <c r="CT11" s="624"/>
      <c r="CU11" s="624"/>
      <c r="CV11" s="624"/>
      <c r="CW11" s="624"/>
      <c r="CX11" s="624"/>
      <c r="CY11" s="625"/>
      <c r="CZ11" s="626">
        <v>8.6999999999999993</v>
      </c>
      <c r="DA11" s="626"/>
      <c r="DB11" s="626"/>
      <c r="DC11" s="626"/>
      <c r="DD11" s="632">
        <v>120240</v>
      </c>
      <c r="DE11" s="624"/>
      <c r="DF11" s="624"/>
      <c r="DG11" s="624"/>
      <c r="DH11" s="624"/>
      <c r="DI11" s="624"/>
      <c r="DJ11" s="624"/>
      <c r="DK11" s="624"/>
      <c r="DL11" s="624"/>
      <c r="DM11" s="624"/>
      <c r="DN11" s="624"/>
      <c r="DO11" s="624"/>
      <c r="DP11" s="625"/>
      <c r="DQ11" s="632">
        <v>167656</v>
      </c>
      <c r="DR11" s="624"/>
      <c r="DS11" s="624"/>
      <c r="DT11" s="624"/>
      <c r="DU11" s="624"/>
      <c r="DV11" s="624"/>
      <c r="DW11" s="624"/>
      <c r="DX11" s="624"/>
      <c r="DY11" s="624"/>
      <c r="DZ11" s="624"/>
      <c r="EA11" s="624"/>
      <c r="EB11" s="624"/>
      <c r="EC11" s="633"/>
    </row>
    <row r="12" spans="2:143" ht="11.25" customHeight="1" x14ac:dyDescent="0.15">
      <c r="B12" s="620" t="s">
        <v>239</v>
      </c>
      <c r="C12" s="621"/>
      <c r="D12" s="621"/>
      <c r="E12" s="621"/>
      <c r="F12" s="621"/>
      <c r="G12" s="621"/>
      <c r="H12" s="621"/>
      <c r="I12" s="621"/>
      <c r="J12" s="621"/>
      <c r="K12" s="621"/>
      <c r="L12" s="621"/>
      <c r="M12" s="621"/>
      <c r="N12" s="621"/>
      <c r="O12" s="621"/>
      <c r="P12" s="621"/>
      <c r="Q12" s="622"/>
      <c r="R12" s="623" t="s">
        <v>122</v>
      </c>
      <c r="S12" s="624"/>
      <c r="T12" s="624"/>
      <c r="U12" s="624"/>
      <c r="V12" s="624"/>
      <c r="W12" s="624"/>
      <c r="X12" s="624"/>
      <c r="Y12" s="625"/>
      <c r="Z12" s="626" t="s">
        <v>122</v>
      </c>
      <c r="AA12" s="626"/>
      <c r="AB12" s="626"/>
      <c r="AC12" s="626"/>
      <c r="AD12" s="627" t="s">
        <v>122</v>
      </c>
      <c r="AE12" s="627"/>
      <c r="AF12" s="627"/>
      <c r="AG12" s="627"/>
      <c r="AH12" s="627"/>
      <c r="AI12" s="627"/>
      <c r="AJ12" s="627"/>
      <c r="AK12" s="627"/>
      <c r="AL12" s="628" t="s">
        <v>122</v>
      </c>
      <c r="AM12" s="629"/>
      <c r="AN12" s="629"/>
      <c r="AO12" s="630"/>
      <c r="AP12" s="620" t="s">
        <v>240</v>
      </c>
      <c r="AQ12" s="621"/>
      <c r="AR12" s="621"/>
      <c r="AS12" s="621"/>
      <c r="AT12" s="621"/>
      <c r="AU12" s="621"/>
      <c r="AV12" s="621"/>
      <c r="AW12" s="621"/>
      <c r="AX12" s="621"/>
      <c r="AY12" s="621"/>
      <c r="AZ12" s="621"/>
      <c r="BA12" s="621"/>
      <c r="BB12" s="621"/>
      <c r="BC12" s="621"/>
      <c r="BD12" s="621"/>
      <c r="BE12" s="621"/>
      <c r="BF12" s="622"/>
      <c r="BG12" s="623">
        <v>125589</v>
      </c>
      <c r="BH12" s="624"/>
      <c r="BI12" s="624"/>
      <c r="BJ12" s="624"/>
      <c r="BK12" s="624"/>
      <c r="BL12" s="624"/>
      <c r="BM12" s="624"/>
      <c r="BN12" s="625"/>
      <c r="BO12" s="626">
        <v>40.799999999999997</v>
      </c>
      <c r="BP12" s="626"/>
      <c r="BQ12" s="626"/>
      <c r="BR12" s="626"/>
      <c r="BS12" s="627" t="s">
        <v>122</v>
      </c>
      <c r="BT12" s="627"/>
      <c r="BU12" s="627"/>
      <c r="BV12" s="627"/>
      <c r="BW12" s="627"/>
      <c r="BX12" s="627"/>
      <c r="BY12" s="627"/>
      <c r="BZ12" s="627"/>
      <c r="CA12" s="627"/>
      <c r="CB12" s="631"/>
      <c r="CD12" s="620" t="s">
        <v>241</v>
      </c>
      <c r="CE12" s="621"/>
      <c r="CF12" s="621"/>
      <c r="CG12" s="621"/>
      <c r="CH12" s="621"/>
      <c r="CI12" s="621"/>
      <c r="CJ12" s="621"/>
      <c r="CK12" s="621"/>
      <c r="CL12" s="621"/>
      <c r="CM12" s="621"/>
      <c r="CN12" s="621"/>
      <c r="CO12" s="621"/>
      <c r="CP12" s="621"/>
      <c r="CQ12" s="622"/>
      <c r="CR12" s="623">
        <v>111002</v>
      </c>
      <c r="CS12" s="624"/>
      <c r="CT12" s="624"/>
      <c r="CU12" s="624"/>
      <c r="CV12" s="624"/>
      <c r="CW12" s="624"/>
      <c r="CX12" s="624"/>
      <c r="CY12" s="625"/>
      <c r="CZ12" s="626">
        <v>2.5</v>
      </c>
      <c r="DA12" s="626"/>
      <c r="DB12" s="626"/>
      <c r="DC12" s="626"/>
      <c r="DD12" s="632" t="s">
        <v>122</v>
      </c>
      <c r="DE12" s="624"/>
      <c r="DF12" s="624"/>
      <c r="DG12" s="624"/>
      <c r="DH12" s="624"/>
      <c r="DI12" s="624"/>
      <c r="DJ12" s="624"/>
      <c r="DK12" s="624"/>
      <c r="DL12" s="624"/>
      <c r="DM12" s="624"/>
      <c r="DN12" s="624"/>
      <c r="DO12" s="624"/>
      <c r="DP12" s="625"/>
      <c r="DQ12" s="632">
        <v>84065</v>
      </c>
      <c r="DR12" s="624"/>
      <c r="DS12" s="624"/>
      <c r="DT12" s="624"/>
      <c r="DU12" s="624"/>
      <c r="DV12" s="624"/>
      <c r="DW12" s="624"/>
      <c r="DX12" s="624"/>
      <c r="DY12" s="624"/>
      <c r="DZ12" s="624"/>
      <c r="EA12" s="624"/>
      <c r="EB12" s="624"/>
      <c r="EC12" s="633"/>
    </row>
    <row r="13" spans="2:143" ht="11.25" customHeight="1" x14ac:dyDescent="0.15">
      <c r="B13" s="620" t="s">
        <v>242</v>
      </c>
      <c r="C13" s="621"/>
      <c r="D13" s="621"/>
      <c r="E13" s="621"/>
      <c r="F13" s="621"/>
      <c r="G13" s="621"/>
      <c r="H13" s="621"/>
      <c r="I13" s="621"/>
      <c r="J13" s="621"/>
      <c r="K13" s="621"/>
      <c r="L13" s="621"/>
      <c r="M13" s="621"/>
      <c r="N13" s="621"/>
      <c r="O13" s="621"/>
      <c r="P13" s="621"/>
      <c r="Q13" s="622"/>
      <c r="R13" s="623" t="s">
        <v>122</v>
      </c>
      <c r="S13" s="624"/>
      <c r="T13" s="624"/>
      <c r="U13" s="624"/>
      <c r="V13" s="624"/>
      <c r="W13" s="624"/>
      <c r="X13" s="624"/>
      <c r="Y13" s="625"/>
      <c r="Z13" s="626" t="s">
        <v>122</v>
      </c>
      <c r="AA13" s="626"/>
      <c r="AB13" s="626"/>
      <c r="AC13" s="626"/>
      <c r="AD13" s="627" t="s">
        <v>122</v>
      </c>
      <c r="AE13" s="627"/>
      <c r="AF13" s="627"/>
      <c r="AG13" s="627"/>
      <c r="AH13" s="627"/>
      <c r="AI13" s="627"/>
      <c r="AJ13" s="627"/>
      <c r="AK13" s="627"/>
      <c r="AL13" s="628" t="s">
        <v>122</v>
      </c>
      <c r="AM13" s="629"/>
      <c r="AN13" s="629"/>
      <c r="AO13" s="630"/>
      <c r="AP13" s="620" t="s">
        <v>243</v>
      </c>
      <c r="AQ13" s="621"/>
      <c r="AR13" s="621"/>
      <c r="AS13" s="621"/>
      <c r="AT13" s="621"/>
      <c r="AU13" s="621"/>
      <c r="AV13" s="621"/>
      <c r="AW13" s="621"/>
      <c r="AX13" s="621"/>
      <c r="AY13" s="621"/>
      <c r="AZ13" s="621"/>
      <c r="BA13" s="621"/>
      <c r="BB13" s="621"/>
      <c r="BC13" s="621"/>
      <c r="BD13" s="621"/>
      <c r="BE13" s="621"/>
      <c r="BF13" s="622"/>
      <c r="BG13" s="623">
        <v>117968</v>
      </c>
      <c r="BH13" s="624"/>
      <c r="BI13" s="624"/>
      <c r="BJ13" s="624"/>
      <c r="BK13" s="624"/>
      <c r="BL13" s="624"/>
      <c r="BM13" s="624"/>
      <c r="BN13" s="625"/>
      <c r="BO13" s="626">
        <v>38.299999999999997</v>
      </c>
      <c r="BP13" s="626"/>
      <c r="BQ13" s="626"/>
      <c r="BR13" s="626"/>
      <c r="BS13" s="627" t="s">
        <v>122</v>
      </c>
      <c r="BT13" s="627"/>
      <c r="BU13" s="627"/>
      <c r="BV13" s="627"/>
      <c r="BW13" s="627"/>
      <c r="BX13" s="627"/>
      <c r="BY13" s="627"/>
      <c r="BZ13" s="627"/>
      <c r="CA13" s="627"/>
      <c r="CB13" s="631"/>
      <c r="CD13" s="620" t="s">
        <v>244</v>
      </c>
      <c r="CE13" s="621"/>
      <c r="CF13" s="621"/>
      <c r="CG13" s="621"/>
      <c r="CH13" s="621"/>
      <c r="CI13" s="621"/>
      <c r="CJ13" s="621"/>
      <c r="CK13" s="621"/>
      <c r="CL13" s="621"/>
      <c r="CM13" s="621"/>
      <c r="CN13" s="621"/>
      <c r="CO13" s="621"/>
      <c r="CP13" s="621"/>
      <c r="CQ13" s="622"/>
      <c r="CR13" s="623">
        <v>621569</v>
      </c>
      <c r="CS13" s="624"/>
      <c r="CT13" s="624"/>
      <c r="CU13" s="624"/>
      <c r="CV13" s="624"/>
      <c r="CW13" s="624"/>
      <c r="CX13" s="624"/>
      <c r="CY13" s="625"/>
      <c r="CZ13" s="626">
        <v>14.2</v>
      </c>
      <c r="DA13" s="626"/>
      <c r="DB13" s="626"/>
      <c r="DC13" s="626"/>
      <c r="DD13" s="632">
        <v>219130</v>
      </c>
      <c r="DE13" s="624"/>
      <c r="DF13" s="624"/>
      <c r="DG13" s="624"/>
      <c r="DH13" s="624"/>
      <c r="DI13" s="624"/>
      <c r="DJ13" s="624"/>
      <c r="DK13" s="624"/>
      <c r="DL13" s="624"/>
      <c r="DM13" s="624"/>
      <c r="DN13" s="624"/>
      <c r="DO13" s="624"/>
      <c r="DP13" s="625"/>
      <c r="DQ13" s="632">
        <v>426703</v>
      </c>
      <c r="DR13" s="624"/>
      <c r="DS13" s="624"/>
      <c r="DT13" s="624"/>
      <c r="DU13" s="624"/>
      <c r="DV13" s="624"/>
      <c r="DW13" s="624"/>
      <c r="DX13" s="624"/>
      <c r="DY13" s="624"/>
      <c r="DZ13" s="624"/>
      <c r="EA13" s="624"/>
      <c r="EB13" s="624"/>
      <c r="EC13" s="633"/>
    </row>
    <row r="14" spans="2:143" ht="11.25" customHeight="1" x14ac:dyDescent="0.15">
      <c r="B14" s="620" t="s">
        <v>245</v>
      </c>
      <c r="C14" s="621"/>
      <c r="D14" s="621"/>
      <c r="E14" s="621"/>
      <c r="F14" s="621"/>
      <c r="G14" s="621"/>
      <c r="H14" s="621"/>
      <c r="I14" s="621"/>
      <c r="J14" s="621"/>
      <c r="K14" s="621"/>
      <c r="L14" s="621"/>
      <c r="M14" s="621"/>
      <c r="N14" s="621"/>
      <c r="O14" s="621"/>
      <c r="P14" s="621"/>
      <c r="Q14" s="622"/>
      <c r="R14" s="623" t="s">
        <v>122</v>
      </c>
      <c r="S14" s="624"/>
      <c r="T14" s="624"/>
      <c r="U14" s="624"/>
      <c r="V14" s="624"/>
      <c r="W14" s="624"/>
      <c r="X14" s="624"/>
      <c r="Y14" s="625"/>
      <c r="Z14" s="626" t="s">
        <v>122</v>
      </c>
      <c r="AA14" s="626"/>
      <c r="AB14" s="626"/>
      <c r="AC14" s="626"/>
      <c r="AD14" s="627" t="s">
        <v>122</v>
      </c>
      <c r="AE14" s="627"/>
      <c r="AF14" s="627"/>
      <c r="AG14" s="627"/>
      <c r="AH14" s="627"/>
      <c r="AI14" s="627"/>
      <c r="AJ14" s="627"/>
      <c r="AK14" s="627"/>
      <c r="AL14" s="628" t="s">
        <v>122</v>
      </c>
      <c r="AM14" s="629"/>
      <c r="AN14" s="629"/>
      <c r="AO14" s="630"/>
      <c r="AP14" s="620" t="s">
        <v>246</v>
      </c>
      <c r="AQ14" s="621"/>
      <c r="AR14" s="621"/>
      <c r="AS14" s="621"/>
      <c r="AT14" s="621"/>
      <c r="AU14" s="621"/>
      <c r="AV14" s="621"/>
      <c r="AW14" s="621"/>
      <c r="AX14" s="621"/>
      <c r="AY14" s="621"/>
      <c r="AZ14" s="621"/>
      <c r="BA14" s="621"/>
      <c r="BB14" s="621"/>
      <c r="BC14" s="621"/>
      <c r="BD14" s="621"/>
      <c r="BE14" s="621"/>
      <c r="BF14" s="622"/>
      <c r="BG14" s="623">
        <v>9613</v>
      </c>
      <c r="BH14" s="624"/>
      <c r="BI14" s="624"/>
      <c r="BJ14" s="624"/>
      <c r="BK14" s="624"/>
      <c r="BL14" s="624"/>
      <c r="BM14" s="624"/>
      <c r="BN14" s="625"/>
      <c r="BO14" s="626">
        <v>3.1</v>
      </c>
      <c r="BP14" s="626"/>
      <c r="BQ14" s="626"/>
      <c r="BR14" s="626"/>
      <c r="BS14" s="627" t="s">
        <v>122</v>
      </c>
      <c r="BT14" s="627"/>
      <c r="BU14" s="627"/>
      <c r="BV14" s="627"/>
      <c r="BW14" s="627"/>
      <c r="BX14" s="627"/>
      <c r="BY14" s="627"/>
      <c r="BZ14" s="627"/>
      <c r="CA14" s="627"/>
      <c r="CB14" s="631"/>
      <c r="CD14" s="620" t="s">
        <v>247</v>
      </c>
      <c r="CE14" s="621"/>
      <c r="CF14" s="621"/>
      <c r="CG14" s="621"/>
      <c r="CH14" s="621"/>
      <c r="CI14" s="621"/>
      <c r="CJ14" s="621"/>
      <c r="CK14" s="621"/>
      <c r="CL14" s="621"/>
      <c r="CM14" s="621"/>
      <c r="CN14" s="621"/>
      <c r="CO14" s="621"/>
      <c r="CP14" s="621"/>
      <c r="CQ14" s="622"/>
      <c r="CR14" s="623">
        <v>155378</v>
      </c>
      <c r="CS14" s="624"/>
      <c r="CT14" s="624"/>
      <c r="CU14" s="624"/>
      <c r="CV14" s="624"/>
      <c r="CW14" s="624"/>
      <c r="CX14" s="624"/>
      <c r="CY14" s="625"/>
      <c r="CZ14" s="626">
        <v>3.5</v>
      </c>
      <c r="DA14" s="626"/>
      <c r="DB14" s="626"/>
      <c r="DC14" s="626"/>
      <c r="DD14" s="632" t="s">
        <v>122</v>
      </c>
      <c r="DE14" s="624"/>
      <c r="DF14" s="624"/>
      <c r="DG14" s="624"/>
      <c r="DH14" s="624"/>
      <c r="DI14" s="624"/>
      <c r="DJ14" s="624"/>
      <c r="DK14" s="624"/>
      <c r="DL14" s="624"/>
      <c r="DM14" s="624"/>
      <c r="DN14" s="624"/>
      <c r="DO14" s="624"/>
      <c r="DP14" s="625"/>
      <c r="DQ14" s="632">
        <v>117878</v>
      </c>
      <c r="DR14" s="624"/>
      <c r="DS14" s="624"/>
      <c r="DT14" s="624"/>
      <c r="DU14" s="624"/>
      <c r="DV14" s="624"/>
      <c r="DW14" s="624"/>
      <c r="DX14" s="624"/>
      <c r="DY14" s="624"/>
      <c r="DZ14" s="624"/>
      <c r="EA14" s="624"/>
      <c r="EB14" s="624"/>
      <c r="EC14" s="633"/>
    </row>
    <row r="15" spans="2:143" ht="11.25" customHeight="1" x14ac:dyDescent="0.15">
      <c r="B15" s="620" t="s">
        <v>248</v>
      </c>
      <c r="C15" s="621"/>
      <c r="D15" s="621"/>
      <c r="E15" s="621"/>
      <c r="F15" s="621"/>
      <c r="G15" s="621"/>
      <c r="H15" s="621"/>
      <c r="I15" s="621"/>
      <c r="J15" s="621"/>
      <c r="K15" s="621"/>
      <c r="L15" s="621"/>
      <c r="M15" s="621"/>
      <c r="N15" s="621"/>
      <c r="O15" s="621"/>
      <c r="P15" s="621"/>
      <c r="Q15" s="622"/>
      <c r="R15" s="623">
        <v>5869</v>
      </c>
      <c r="S15" s="624"/>
      <c r="T15" s="624"/>
      <c r="U15" s="624"/>
      <c r="V15" s="624"/>
      <c r="W15" s="624"/>
      <c r="X15" s="624"/>
      <c r="Y15" s="625"/>
      <c r="Z15" s="626">
        <v>0.1</v>
      </c>
      <c r="AA15" s="626"/>
      <c r="AB15" s="626"/>
      <c r="AC15" s="626"/>
      <c r="AD15" s="627">
        <v>5869</v>
      </c>
      <c r="AE15" s="627"/>
      <c r="AF15" s="627"/>
      <c r="AG15" s="627"/>
      <c r="AH15" s="627"/>
      <c r="AI15" s="627"/>
      <c r="AJ15" s="627"/>
      <c r="AK15" s="627"/>
      <c r="AL15" s="628">
        <v>0.2</v>
      </c>
      <c r="AM15" s="629"/>
      <c r="AN15" s="629"/>
      <c r="AO15" s="630"/>
      <c r="AP15" s="620" t="s">
        <v>249</v>
      </c>
      <c r="AQ15" s="621"/>
      <c r="AR15" s="621"/>
      <c r="AS15" s="621"/>
      <c r="AT15" s="621"/>
      <c r="AU15" s="621"/>
      <c r="AV15" s="621"/>
      <c r="AW15" s="621"/>
      <c r="AX15" s="621"/>
      <c r="AY15" s="621"/>
      <c r="AZ15" s="621"/>
      <c r="BA15" s="621"/>
      <c r="BB15" s="621"/>
      <c r="BC15" s="621"/>
      <c r="BD15" s="621"/>
      <c r="BE15" s="621"/>
      <c r="BF15" s="622"/>
      <c r="BG15" s="623">
        <v>27534</v>
      </c>
      <c r="BH15" s="624"/>
      <c r="BI15" s="624"/>
      <c r="BJ15" s="624"/>
      <c r="BK15" s="624"/>
      <c r="BL15" s="624"/>
      <c r="BM15" s="624"/>
      <c r="BN15" s="625"/>
      <c r="BO15" s="626">
        <v>8.9</v>
      </c>
      <c r="BP15" s="626"/>
      <c r="BQ15" s="626"/>
      <c r="BR15" s="626"/>
      <c r="BS15" s="627" t="s">
        <v>122</v>
      </c>
      <c r="BT15" s="627"/>
      <c r="BU15" s="627"/>
      <c r="BV15" s="627"/>
      <c r="BW15" s="627"/>
      <c r="BX15" s="627"/>
      <c r="BY15" s="627"/>
      <c r="BZ15" s="627"/>
      <c r="CA15" s="627"/>
      <c r="CB15" s="631"/>
      <c r="CD15" s="620" t="s">
        <v>250</v>
      </c>
      <c r="CE15" s="621"/>
      <c r="CF15" s="621"/>
      <c r="CG15" s="621"/>
      <c r="CH15" s="621"/>
      <c r="CI15" s="621"/>
      <c r="CJ15" s="621"/>
      <c r="CK15" s="621"/>
      <c r="CL15" s="621"/>
      <c r="CM15" s="621"/>
      <c r="CN15" s="621"/>
      <c r="CO15" s="621"/>
      <c r="CP15" s="621"/>
      <c r="CQ15" s="622"/>
      <c r="CR15" s="623">
        <v>452554</v>
      </c>
      <c r="CS15" s="624"/>
      <c r="CT15" s="624"/>
      <c r="CU15" s="624"/>
      <c r="CV15" s="624"/>
      <c r="CW15" s="624"/>
      <c r="CX15" s="624"/>
      <c r="CY15" s="625"/>
      <c r="CZ15" s="626">
        <v>10.3</v>
      </c>
      <c r="DA15" s="626"/>
      <c r="DB15" s="626"/>
      <c r="DC15" s="626"/>
      <c r="DD15" s="632">
        <v>134642</v>
      </c>
      <c r="DE15" s="624"/>
      <c r="DF15" s="624"/>
      <c r="DG15" s="624"/>
      <c r="DH15" s="624"/>
      <c r="DI15" s="624"/>
      <c r="DJ15" s="624"/>
      <c r="DK15" s="624"/>
      <c r="DL15" s="624"/>
      <c r="DM15" s="624"/>
      <c r="DN15" s="624"/>
      <c r="DO15" s="624"/>
      <c r="DP15" s="625"/>
      <c r="DQ15" s="632">
        <v>274445</v>
      </c>
      <c r="DR15" s="624"/>
      <c r="DS15" s="624"/>
      <c r="DT15" s="624"/>
      <c r="DU15" s="624"/>
      <c r="DV15" s="624"/>
      <c r="DW15" s="624"/>
      <c r="DX15" s="624"/>
      <c r="DY15" s="624"/>
      <c r="DZ15" s="624"/>
      <c r="EA15" s="624"/>
      <c r="EB15" s="624"/>
      <c r="EC15" s="633"/>
    </row>
    <row r="16" spans="2:143" ht="11.25" customHeight="1" x14ac:dyDescent="0.15">
      <c r="B16" s="620" t="s">
        <v>251</v>
      </c>
      <c r="C16" s="621"/>
      <c r="D16" s="621"/>
      <c r="E16" s="621"/>
      <c r="F16" s="621"/>
      <c r="G16" s="621"/>
      <c r="H16" s="621"/>
      <c r="I16" s="621"/>
      <c r="J16" s="621"/>
      <c r="K16" s="621"/>
      <c r="L16" s="621"/>
      <c r="M16" s="621"/>
      <c r="N16" s="621"/>
      <c r="O16" s="621"/>
      <c r="P16" s="621"/>
      <c r="Q16" s="622"/>
      <c r="R16" s="623">
        <v>5582</v>
      </c>
      <c r="S16" s="624"/>
      <c r="T16" s="624"/>
      <c r="U16" s="624"/>
      <c r="V16" s="624"/>
      <c r="W16" s="624"/>
      <c r="X16" s="624"/>
      <c r="Y16" s="625"/>
      <c r="Z16" s="626">
        <v>0.1</v>
      </c>
      <c r="AA16" s="626"/>
      <c r="AB16" s="626"/>
      <c r="AC16" s="626"/>
      <c r="AD16" s="627">
        <v>5582</v>
      </c>
      <c r="AE16" s="627"/>
      <c r="AF16" s="627"/>
      <c r="AG16" s="627"/>
      <c r="AH16" s="627"/>
      <c r="AI16" s="627"/>
      <c r="AJ16" s="627"/>
      <c r="AK16" s="627"/>
      <c r="AL16" s="628">
        <v>0.2</v>
      </c>
      <c r="AM16" s="629"/>
      <c r="AN16" s="629"/>
      <c r="AO16" s="630"/>
      <c r="AP16" s="620" t="s">
        <v>252</v>
      </c>
      <c r="AQ16" s="621"/>
      <c r="AR16" s="621"/>
      <c r="AS16" s="621"/>
      <c r="AT16" s="621"/>
      <c r="AU16" s="621"/>
      <c r="AV16" s="621"/>
      <c r="AW16" s="621"/>
      <c r="AX16" s="621"/>
      <c r="AY16" s="621"/>
      <c r="AZ16" s="621"/>
      <c r="BA16" s="621"/>
      <c r="BB16" s="621"/>
      <c r="BC16" s="621"/>
      <c r="BD16" s="621"/>
      <c r="BE16" s="621"/>
      <c r="BF16" s="622"/>
      <c r="BG16" s="623" t="s">
        <v>122</v>
      </c>
      <c r="BH16" s="624"/>
      <c r="BI16" s="624"/>
      <c r="BJ16" s="624"/>
      <c r="BK16" s="624"/>
      <c r="BL16" s="624"/>
      <c r="BM16" s="624"/>
      <c r="BN16" s="625"/>
      <c r="BO16" s="626" t="s">
        <v>122</v>
      </c>
      <c r="BP16" s="626"/>
      <c r="BQ16" s="626"/>
      <c r="BR16" s="626"/>
      <c r="BS16" s="627" t="s">
        <v>122</v>
      </c>
      <c r="BT16" s="627"/>
      <c r="BU16" s="627"/>
      <c r="BV16" s="627"/>
      <c r="BW16" s="627"/>
      <c r="BX16" s="627"/>
      <c r="BY16" s="627"/>
      <c r="BZ16" s="627"/>
      <c r="CA16" s="627"/>
      <c r="CB16" s="631"/>
      <c r="CD16" s="620" t="s">
        <v>253</v>
      </c>
      <c r="CE16" s="621"/>
      <c r="CF16" s="621"/>
      <c r="CG16" s="621"/>
      <c r="CH16" s="621"/>
      <c r="CI16" s="621"/>
      <c r="CJ16" s="621"/>
      <c r="CK16" s="621"/>
      <c r="CL16" s="621"/>
      <c r="CM16" s="621"/>
      <c r="CN16" s="621"/>
      <c r="CO16" s="621"/>
      <c r="CP16" s="621"/>
      <c r="CQ16" s="622"/>
      <c r="CR16" s="623">
        <v>29047</v>
      </c>
      <c r="CS16" s="624"/>
      <c r="CT16" s="624"/>
      <c r="CU16" s="624"/>
      <c r="CV16" s="624"/>
      <c r="CW16" s="624"/>
      <c r="CX16" s="624"/>
      <c r="CY16" s="625"/>
      <c r="CZ16" s="626">
        <v>0.7</v>
      </c>
      <c r="DA16" s="626"/>
      <c r="DB16" s="626"/>
      <c r="DC16" s="626"/>
      <c r="DD16" s="632" t="s">
        <v>122</v>
      </c>
      <c r="DE16" s="624"/>
      <c r="DF16" s="624"/>
      <c r="DG16" s="624"/>
      <c r="DH16" s="624"/>
      <c r="DI16" s="624"/>
      <c r="DJ16" s="624"/>
      <c r="DK16" s="624"/>
      <c r="DL16" s="624"/>
      <c r="DM16" s="624"/>
      <c r="DN16" s="624"/>
      <c r="DO16" s="624"/>
      <c r="DP16" s="625"/>
      <c r="DQ16" s="632">
        <v>2543</v>
      </c>
      <c r="DR16" s="624"/>
      <c r="DS16" s="624"/>
      <c r="DT16" s="624"/>
      <c r="DU16" s="624"/>
      <c r="DV16" s="624"/>
      <c r="DW16" s="624"/>
      <c r="DX16" s="624"/>
      <c r="DY16" s="624"/>
      <c r="DZ16" s="624"/>
      <c r="EA16" s="624"/>
      <c r="EB16" s="624"/>
      <c r="EC16" s="633"/>
    </row>
    <row r="17" spans="2:133" ht="11.25" customHeight="1" x14ac:dyDescent="0.15">
      <c r="B17" s="620" t="s">
        <v>254</v>
      </c>
      <c r="C17" s="621"/>
      <c r="D17" s="621"/>
      <c r="E17" s="621"/>
      <c r="F17" s="621"/>
      <c r="G17" s="621"/>
      <c r="H17" s="621"/>
      <c r="I17" s="621"/>
      <c r="J17" s="621"/>
      <c r="K17" s="621"/>
      <c r="L17" s="621"/>
      <c r="M17" s="621"/>
      <c r="N17" s="621"/>
      <c r="O17" s="621"/>
      <c r="P17" s="621"/>
      <c r="Q17" s="622"/>
      <c r="R17" s="623">
        <v>10267</v>
      </c>
      <c r="S17" s="624"/>
      <c r="T17" s="624"/>
      <c r="U17" s="624"/>
      <c r="V17" s="624"/>
      <c r="W17" s="624"/>
      <c r="X17" s="624"/>
      <c r="Y17" s="625"/>
      <c r="Z17" s="626">
        <v>0.2</v>
      </c>
      <c r="AA17" s="626"/>
      <c r="AB17" s="626"/>
      <c r="AC17" s="626"/>
      <c r="AD17" s="627">
        <v>10267</v>
      </c>
      <c r="AE17" s="627"/>
      <c r="AF17" s="627"/>
      <c r="AG17" s="627"/>
      <c r="AH17" s="627"/>
      <c r="AI17" s="627"/>
      <c r="AJ17" s="627"/>
      <c r="AK17" s="627"/>
      <c r="AL17" s="628">
        <v>0.4</v>
      </c>
      <c r="AM17" s="629"/>
      <c r="AN17" s="629"/>
      <c r="AO17" s="630"/>
      <c r="AP17" s="620" t="s">
        <v>255</v>
      </c>
      <c r="AQ17" s="621"/>
      <c r="AR17" s="621"/>
      <c r="AS17" s="621"/>
      <c r="AT17" s="621"/>
      <c r="AU17" s="621"/>
      <c r="AV17" s="621"/>
      <c r="AW17" s="621"/>
      <c r="AX17" s="621"/>
      <c r="AY17" s="621"/>
      <c r="AZ17" s="621"/>
      <c r="BA17" s="621"/>
      <c r="BB17" s="621"/>
      <c r="BC17" s="621"/>
      <c r="BD17" s="621"/>
      <c r="BE17" s="621"/>
      <c r="BF17" s="622"/>
      <c r="BG17" s="623" t="s">
        <v>122</v>
      </c>
      <c r="BH17" s="624"/>
      <c r="BI17" s="624"/>
      <c r="BJ17" s="624"/>
      <c r="BK17" s="624"/>
      <c r="BL17" s="624"/>
      <c r="BM17" s="624"/>
      <c r="BN17" s="625"/>
      <c r="BO17" s="626" t="s">
        <v>122</v>
      </c>
      <c r="BP17" s="626"/>
      <c r="BQ17" s="626"/>
      <c r="BR17" s="626"/>
      <c r="BS17" s="627" t="s">
        <v>122</v>
      </c>
      <c r="BT17" s="627"/>
      <c r="BU17" s="627"/>
      <c r="BV17" s="627"/>
      <c r="BW17" s="627"/>
      <c r="BX17" s="627"/>
      <c r="BY17" s="627"/>
      <c r="BZ17" s="627"/>
      <c r="CA17" s="627"/>
      <c r="CB17" s="631"/>
      <c r="CD17" s="620" t="s">
        <v>256</v>
      </c>
      <c r="CE17" s="621"/>
      <c r="CF17" s="621"/>
      <c r="CG17" s="621"/>
      <c r="CH17" s="621"/>
      <c r="CI17" s="621"/>
      <c r="CJ17" s="621"/>
      <c r="CK17" s="621"/>
      <c r="CL17" s="621"/>
      <c r="CM17" s="621"/>
      <c r="CN17" s="621"/>
      <c r="CO17" s="621"/>
      <c r="CP17" s="621"/>
      <c r="CQ17" s="622"/>
      <c r="CR17" s="623">
        <v>636644</v>
      </c>
      <c r="CS17" s="624"/>
      <c r="CT17" s="624"/>
      <c r="CU17" s="624"/>
      <c r="CV17" s="624"/>
      <c r="CW17" s="624"/>
      <c r="CX17" s="624"/>
      <c r="CY17" s="625"/>
      <c r="CZ17" s="626">
        <v>14.5</v>
      </c>
      <c r="DA17" s="626"/>
      <c r="DB17" s="626"/>
      <c r="DC17" s="626"/>
      <c r="DD17" s="632" t="s">
        <v>122</v>
      </c>
      <c r="DE17" s="624"/>
      <c r="DF17" s="624"/>
      <c r="DG17" s="624"/>
      <c r="DH17" s="624"/>
      <c r="DI17" s="624"/>
      <c r="DJ17" s="624"/>
      <c r="DK17" s="624"/>
      <c r="DL17" s="624"/>
      <c r="DM17" s="624"/>
      <c r="DN17" s="624"/>
      <c r="DO17" s="624"/>
      <c r="DP17" s="625"/>
      <c r="DQ17" s="632">
        <v>586589</v>
      </c>
      <c r="DR17" s="624"/>
      <c r="DS17" s="624"/>
      <c r="DT17" s="624"/>
      <c r="DU17" s="624"/>
      <c r="DV17" s="624"/>
      <c r="DW17" s="624"/>
      <c r="DX17" s="624"/>
      <c r="DY17" s="624"/>
      <c r="DZ17" s="624"/>
      <c r="EA17" s="624"/>
      <c r="EB17" s="624"/>
      <c r="EC17" s="633"/>
    </row>
    <row r="18" spans="2:133" ht="11.25" customHeight="1" x14ac:dyDescent="0.15">
      <c r="B18" s="620" t="s">
        <v>257</v>
      </c>
      <c r="C18" s="621"/>
      <c r="D18" s="621"/>
      <c r="E18" s="621"/>
      <c r="F18" s="621"/>
      <c r="G18" s="621"/>
      <c r="H18" s="621"/>
      <c r="I18" s="621"/>
      <c r="J18" s="621"/>
      <c r="K18" s="621"/>
      <c r="L18" s="621"/>
      <c r="M18" s="621"/>
      <c r="N18" s="621"/>
      <c r="O18" s="621"/>
      <c r="P18" s="621"/>
      <c r="Q18" s="622"/>
      <c r="R18" s="623">
        <v>641</v>
      </c>
      <c r="S18" s="624"/>
      <c r="T18" s="624"/>
      <c r="U18" s="624"/>
      <c r="V18" s="624"/>
      <c r="W18" s="624"/>
      <c r="X18" s="624"/>
      <c r="Y18" s="625"/>
      <c r="Z18" s="626">
        <v>0</v>
      </c>
      <c r="AA18" s="626"/>
      <c r="AB18" s="626"/>
      <c r="AC18" s="626"/>
      <c r="AD18" s="627">
        <v>641</v>
      </c>
      <c r="AE18" s="627"/>
      <c r="AF18" s="627"/>
      <c r="AG18" s="627"/>
      <c r="AH18" s="627"/>
      <c r="AI18" s="627"/>
      <c r="AJ18" s="627"/>
      <c r="AK18" s="627"/>
      <c r="AL18" s="628">
        <v>0</v>
      </c>
      <c r="AM18" s="629"/>
      <c r="AN18" s="629"/>
      <c r="AO18" s="630"/>
      <c r="AP18" s="620" t="s">
        <v>258</v>
      </c>
      <c r="AQ18" s="621"/>
      <c r="AR18" s="621"/>
      <c r="AS18" s="621"/>
      <c r="AT18" s="621"/>
      <c r="AU18" s="621"/>
      <c r="AV18" s="621"/>
      <c r="AW18" s="621"/>
      <c r="AX18" s="621"/>
      <c r="AY18" s="621"/>
      <c r="AZ18" s="621"/>
      <c r="BA18" s="621"/>
      <c r="BB18" s="621"/>
      <c r="BC18" s="621"/>
      <c r="BD18" s="621"/>
      <c r="BE18" s="621"/>
      <c r="BF18" s="622"/>
      <c r="BG18" s="623" t="s">
        <v>122</v>
      </c>
      <c r="BH18" s="624"/>
      <c r="BI18" s="624"/>
      <c r="BJ18" s="624"/>
      <c r="BK18" s="624"/>
      <c r="BL18" s="624"/>
      <c r="BM18" s="624"/>
      <c r="BN18" s="625"/>
      <c r="BO18" s="626" t="s">
        <v>122</v>
      </c>
      <c r="BP18" s="626"/>
      <c r="BQ18" s="626"/>
      <c r="BR18" s="626"/>
      <c r="BS18" s="627" t="s">
        <v>122</v>
      </c>
      <c r="BT18" s="627"/>
      <c r="BU18" s="627"/>
      <c r="BV18" s="627"/>
      <c r="BW18" s="627"/>
      <c r="BX18" s="627"/>
      <c r="BY18" s="627"/>
      <c r="BZ18" s="627"/>
      <c r="CA18" s="627"/>
      <c r="CB18" s="631"/>
      <c r="CD18" s="620" t="s">
        <v>259</v>
      </c>
      <c r="CE18" s="621"/>
      <c r="CF18" s="621"/>
      <c r="CG18" s="621"/>
      <c r="CH18" s="621"/>
      <c r="CI18" s="621"/>
      <c r="CJ18" s="621"/>
      <c r="CK18" s="621"/>
      <c r="CL18" s="621"/>
      <c r="CM18" s="621"/>
      <c r="CN18" s="621"/>
      <c r="CO18" s="621"/>
      <c r="CP18" s="621"/>
      <c r="CQ18" s="622"/>
      <c r="CR18" s="623" t="s">
        <v>122</v>
      </c>
      <c r="CS18" s="624"/>
      <c r="CT18" s="624"/>
      <c r="CU18" s="624"/>
      <c r="CV18" s="624"/>
      <c r="CW18" s="624"/>
      <c r="CX18" s="624"/>
      <c r="CY18" s="625"/>
      <c r="CZ18" s="626" t="s">
        <v>122</v>
      </c>
      <c r="DA18" s="626"/>
      <c r="DB18" s="626"/>
      <c r="DC18" s="626"/>
      <c r="DD18" s="632" t="s">
        <v>122</v>
      </c>
      <c r="DE18" s="624"/>
      <c r="DF18" s="624"/>
      <c r="DG18" s="624"/>
      <c r="DH18" s="624"/>
      <c r="DI18" s="624"/>
      <c r="DJ18" s="624"/>
      <c r="DK18" s="624"/>
      <c r="DL18" s="624"/>
      <c r="DM18" s="624"/>
      <c r="DN18" s="624"/>
      <c r="DO18" s="624"/>
      <c r="DP18" s="625"/>
      <c r="DQ18" s="632" t="s">
        <v>122</v>
      </c>
      <c r="DR18" s="624"/>
      <c r="DS18" s="624"/>
      <c r="DT18" s="624"/>
      <c r="DU18" s="624"/>
      <c r="DV18" s="624"/>
      <c r="DW18" s="624"/>
      <c r="DX18" s="624"/>
      <c r="DY18" s="624"/>
      <c r="DZ18" s="624"/>
      <c r="EA18" s="624"/>
      <c r="EB18" s="624"/>
      <c r="EC18" s="633"/>
    </row>
    <row r="19" spans="2:133" ht="11.25" customHeight="1" x14ac:dyDescent="0.15">
      <c r="B19" s="620" t="s">
        <v>260</v>
      </c>
      <c r="C19" s="621"/>
      <c r="D19" s="621"/>
      <c r="E19" s="621"/>
      <c r="F19" s="621"/>
      <c r="G19" s="621"/>
      <c r="H19" s="621"/>
      <c r="I19" s="621"/>
      <c r="J19" s="621"/>
      <c r="K19" s="621"/>
      <c r="L19" s="621"/>
      <c r="M19" s="621"/>
      <c r="N19" s="621"/>
      <c r="O19" s="621"/>
      <c r="P19" s="621"/>
      <c r="Q19" s="622"/>
      <c r="R19" s="623">
        <v>9626</v>
      </c>
      <c r="S19" s="624"/>
      <c r="T19" s="624"/>
      <c r="U19" s="624"/>
      <c r="V19" s="624"/>
      <c r="W19" s="624"/>
      <c r="X19" s="624"/>
      <c r="Y19" s="625"/>
      <c r="Z19" s="626">
        <v>0.2</v>
      </c>
      <c r="AA19" s="626"/>
      <c r="AB19" s="626"/>
      <c r="AC19" s="626"/>
      <c r="AD19" s="627">
        <v>9626</v>
      </c>
      <c r="AE19" s="627"/>
      <c r="AF19" s="627"/>
      <c r="AG19" s="627"/>
      <c r="AH19" s="627"/>
      <c r="AI19" s="627"/>
      <c r="AJ19" s="627"/>
      <c r="AK19" s="627"/>
      <c r="AL19" s="628">
        <v>0.3</v>
      </c>
      <c r="AM19" s="629"/>
      <c r="AN19" s="629"/>
      <c r="AO19" s="630"/>
      <c r="AP19" s="620" t="s">
        <v>261</v>
      </c>
      <c r="AQ19" s="621"/>
      <c r="AR19" s="621"/>
      <c r="AS19" s="621"/>
      <c r="AT19" s="621"/>
      <c r="AU19" s="621"/>
      <c r="AV19" s="621"/>
      <c r="AW19" s="621"/>
      <c r="AX19" s="621"/>
      <c r="AY19" s="621"/>
      <c r="AZ19" s="621"/>
      <c r="BA19" s="621"/>
      <c r="BB19" s="621"/>
      <c r="BC19" s="621"/>
      <c r="BD19" s="621"/>
      <c r="BE19" s="621"/>
      <c r="BF19" s="622"/>
      <c r="BG19" s="623">
        <v>4556</v>
      </c>
      <c r="BH19" s="624"/>
      <c r="BI19" s="624"/>
      <c r="BJ19" s="624"/>
      <c r="BK19" s="624"/>
      <c r="BL19" s="624"/>
      <c r="BM19" s="624"/>
      <c r="BN19" s="625"/>
      <c r="BO19" s="626">
        <v>1.5</v>
      </c>
      <c r="BP19" s="626"/>
      <c r="BQ19" s="626"/>
      <c r="BR19" s="626"/>
      <c r="BS19" s="627" t="s">
        <v>122</v>
      </c>
      <c r="BT19" s="627"/>
      <c r="BU19" s="627"/>
      <c r="BV19" s="627"/>
      <c r="BW19" s="627"/>
      <c r="BX19" s="627"/>
      <c r="BY19" s="627"/>
      <c r="BZ19" s="627"/>
      <c r="CA19" s="627"/>
      <c r="CB19" s="631"/>
      <c r="CD19" s="620" t="s">
        <v>262</v>
      </c>
      <c r="CE19" s="621"/>
      <c r="CF19" s="621"/>
      <c r="CG19" s="621"/>
      <c r="CH19" s="621"/>
      <c r="CI19" s="621"/>
      <c r="CJ19" s="621"/>
      <c r="CK19" s="621"/>
      <c r="CL19" s="621"/>
      <c r="CM19" s="621"/>
      <c r="CN19" s="621"/>
      <c r="CO19" s="621"/>
      <c r="CP19" s="621"/>
      <c r="CQ19" s="622"/>
      <c r="CR19" s="623" t="s">
        <v>122</v>
      </c>
      <c r="CS19" s="624"/>
      <c r="CT19" s="624"/>
      <c r="CU19" s="624"/>
      <c r="CV19" s="624"/>
      <c r="CW19" s="624"/>
      <c r="CX19" s="624"/>
      <c r="CY19" s="625"/>
      <c r="CZ19" s="626" t="s">
        <v>122</v>
      </c>
      <c r="DA19" s="626"/>
      <c r="DB19" s="626"/>
      <c r="DC19" s="626"/>
      <c r="DD19" s="632" t="s">
        <v>122</v>
      </c>
      <c r="DE19" s="624"/>
      <c r="DF19" s="624"/>
      <c r="DG19" s="624"/>
      <c r="DH19" s="624"/>
      <c r="DI19" s="624"/>
      <c r="DJ19" s="624"/>
      <c r="DK19" s="624"/>
      <c r="DL19" s="624"/>
      <c r="DM19" s="624"/>
      <c r="DN19" s="624"/>
      <c r="DO19" s="624"/>
      <c r="DP19" s="625"/>
      <c r="DQ19" s="632" t="s">
        <v>122</v>
      </c>
      <c r="DR19" s="624"/>
      <c r="DS19" s="624"/>
      <c r="DT19" s="624"/>
      <c r="DU19" s="624"/>
      <c r="DV19" s="624"/>
      <c r="DW19" s="624"/>
      <c r="DX19" s="624"/>
      <c r="DY19" s="624"/>
      <c r="DZ19" s="624"/>
      <c r="EA19" s="624"/>
      <c r="EB19" s="624"/>
      <c r="EC19" s="633"/>
    </row>
    <row r="20" spans="2:133" ht="11.25" customHeight="1" x14ac:dyDescent="0.15">
      <c r="B20" s="636" t="s">
        <v>263</v>
      </c>
      <c r="C20" s="637"/>
      <c r="D20" s="637"/>
      <c r="E20" s="637"/>
      <c r="F20" s="637"/>
      <c r="G20" s="637"/>
      <c r="H20" s="637"/>
      <c r="I20" s="637"/>
      <c r="J20" s="637"/>
      <c r="K20" s="637"/>
      <c r="L20" s="637"/>
      <c r="M20" s="637"/>
      <c r="N20" s="637"/>
      <c r="O20" s="637"/>
      <c r="P20" s="637"/>
      <c r="Q20" s="638"/>
      <c r="R20" s="623" t="s">
        <v>122</v>
      </c>
      <c r="S20" s="624"/>
      <c r="T20" s="624"/>
      <c r="U20" s="624"/>
      <c r="V20" s="624"/>
      <c r="W20" s="624"/>
      <c r="X20" s="624"/>
      <c r="Y20" s="625"/>
      <c r="Z20" s="626" t="s">
        <v>122</v>
      </c>
      <c r="AA20" s="626"/>
      <c r="AB20" s="626"/>
      <c r="AC20" s="626"/>
      <c r="AD20" s="627" t="s">
        <v>122</v>
      </c>
      <c r="AE20" s="627"/>
      <c r="AF20" s="627"/>
      <c r="AG20" s="627"/>
      <c r="AH20" s="627"/>
      <c r="AI20" s="627"/>
      <c r="AJ20" s="627"/>
      <c r="AK20" s="627"/>
      <c r="AL20" s="628" t="s">
        <v>122</v>
      </c>
      <c r="AM20" s="629"/>
      <c r="AN20" s="629"/>
      <c r="AO20" s="630"/>
      <c r="AP20" s="620" t="s">
        <v>264</v>
      </c>
      <c r="AQ20" s="621"/>
      <c r="AR20" s="621"/>
      <c r="AS20" s="621"/>
      <c r="AT20" s="621"/>
      <c r="AU20" s="621"/>
      <c r="AV20" s="621"/>
      <c r="AW20" s="621"/>
      <c r="AX20" s="621"/>
      <c r="AY20" s="621"/>
      <c r="AZ20" s="621"/>
      <c r="BA20" s="621"/>
      <c r="BB20" s="621"/>
      <c r="BC20" s="621"/>
      <c r="BD20" s="621"/>
      <c r="BE20" s="621"/>
      <c r="BF20" s="622"/>
      <c r="BG20" s="623">
        <v>4556</v>
      </c>
      <c r="BH20" s="624"/>
      <c r="BI20" s="624"/>
      <c r="BJ20" s="624"/>
      <c r="BK20" s="624"/>
      <c r="BL20" s="624"/>
      <c r="BM20" s="624"/>
      <c r="BN20" s="625"/>
      <c r="BO20" s="626">
        <v>1.5</v>
      </c>
      <c r="BP20" s="626"/>
      <c r="BQ20" s="626"/>
      <c r="BR20" s="626"/>
      <c r="BS20" s="627" t="s">
        <v>122</v>
      </c>
      <c r="BT20" s="627"/>
      <c r="BU20" s="627"/>
      <c r="BV20" s="627"/>
      <c r="BW20" s="627"/>
      <c r="BX20" s="627"/>
      <c r="BY20" s="627"/>
      <c r="BZ20" s="627"/>
      <c r="CA20" s="627"/>
      <c r="CB20" s="631"/>
      <c r="CD20" s="620" t="s">
        <v>265</v>
      </c>
      <c r="CE20" s="621"/>
      <c r="CF20" s="621"/>
      <c r="CG20" s="621"/>
      <c r="CH20" s="621"/>
      <c r="CI20" s="621"/>
      <c r="CJ20" s="621"/>
      <c r="CK20" s="621"/>
      <c r="CL20" s="621"/>
      <c r="CM20" s="621"/>
      <c r="CN20" s="621"/>
      <c r="CO20" s="621"/>
      <c r="CP20" s="621"/>
      <c r="CQ20" s="622"/>
      <c r="CR20" s="623">
        <v>4385612</v>
      </c>
      <c r="CS20" s="624"/>
      <c r="CT20" s="624"/>
      <c r="CU20" s="624"/>
      <c r="CV20" s="624"/>
      <c r="CW20" s="624"/>
      <c r="CX20" s="624"/>
      <c r="CY20" s="625"/>
      <c r="CZ20" s="626">
        <v>100</v>
      </c>
      <c r="DA20" s="626"/>
      <c r="DB20" s="626"/>
      <c r="DC20" s="626"/>
      <c r="DD20" s="632">
        <v>753828</v>
      </c>
      <c r="DE20" s="624"/>
      <c r="DF20" s="624"/>
      <c r="DG20" s="624"/>
      <c r="DH20" s="624"/>
      <c r="DI20" s="624"/>
      <c r="DJ20" s="624"/>
      <c r="DK20" s="624"/>
      <c r="DL20" s="624"/>
      <c r="DM20" s="624"/>
      <c r="DN20" s="624"/>
      <c r="DO20" s="624"/>
      <c r="DP20" s="625"/>
      <c r="DQ20" s="632">
        <v>2988717</v>
      </c>
      <c r="DR20" s="624"/>
      <c r="DS20" s="624"/>
      <c r="DT20" s="624"/>
      <c r="DU20" s="624"/>
      <c r="DV20" s="624"/>
      <c r="DW20" s="624"/>
      <c r="DX20" s="624"/>
      <c r="DY20" s="624"/>
      <c r="DZ20" s="624"/>
      <c r="EA20" s="624"/>
      <c r="EB20" s="624"/>
      <c r="EC20" s="633"/>
    </row>
    <row r="21" spans="2:133" ht="11.25" customHeight="1" x14ac:dyDescent="0.15">
      <c r="B21" s="620" t="s">
        <v>266</v>
      </c>
      <c r="C21" s="621"/>
      <c r="D21" s="621"/>
      <c r="E21" s="621"/>
      <c r="F21" s="621"/>
      <c r="G21" s="621"/>
      <c r="H21" s="621"/>
      <c r="I21" s="621"/>
      <c r="J21" s="621"/>
      <c r="K21" s="621"/>
      <c r="L21" s="621"/>
      <c r="M21" s="621"/>
      <c r="N21" s="621"/>
      <c r="O21" s="621"/>
      <c r="P21" s="621"/>
      <c r="Q21" s="622"/>
      <c r="R21" s="623">
        <v>2591031</v>
      </c>
      <c r="S21" s="624"/>
      <c r="T21" s="624"/>
      <c r="U21" s="624"/>
      <c r="V21" s="624"/>
      <c r="W21" s="624"/>
      <c r="X21" s="624"/>
      <c r="Y21" s="625"/>
      <c r="Z21" s="626">
        <v>57.4</v>
      </c>
      <c r="AA21" s="626"/>
      <c r="AB21" s="626"/>
      <c r="AC21" s="626"/>
      <c r="AD21" s="627">
        <v>2438762</v>
      </c>
      <c r="AE21" s="627"/>
      <c r="AF21" s="627"/>
      <c r="AG21" s="627"/>
      <c r="AH21" s="627"/>
      <c r="AI21" s="627"/>
      <c r="AJ21" s="627"/>
      <c r="AK21" s="627"/>
      <c r="AL21" s="628">
        <v>83.3</v>
      </c>
      <c r="AM21" s="629"/>
      <c r="AN21" s="629"/>
      <c r="AO21" s="630"/>
      <c r="AP21" s="620" t="s">
        <v>267</v>
      </c>
      <c r="AQ21" s="639"/>
      <c r="AR21" s="639"/>
      <c r="AS21" s="639"/>
      <c r="AT21" s="639"/>
      <c r="AU21" s="639"/>
      <c r="AV21" s="639"/>
      <c r="AW21" s="639"/>
      <c r="AX21" s="639"/>
      <c r="AY21" s="639"/>
      <c r="AZ21" s="639"/>
      <c r="BA21" s="639"/>
      <c r="BB21" s="639"/>
      <c r="BC21" s="639"/>
      <c r="BD21" s="639"/>
      <c r="BE21" s="639"/>
      <c r="BF21" s="640"/>
      <c r="BG21" s="623">
        <v>4556</v>
      </c>
      <c r="BH21" s="624"/>
      <c r="BI21" s="624"/>
      <c r="BJ21" s="624"/>
      <c r="BK21" s="624"/>
      <c r="BL21" s="624"/>
      <c r="BM21" s="624"/>
      <c r="BN21" s="625"/>
      <c r="BO21" s="626">
        <v>1.5</v>
      </c>
      <c r="BP21" s="626"/>
      <c r="BQ21" s="626"/>
      <c r="BR21" s="626"/>
      <c r="BS21" s="627" t="s">
        <v>122</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268</v>
      </c>
      <c r="C22" s="621"/>
      <c r="D22" s="621"/>
      <c r="E22" s="621"/>
      <c r="F22" s="621"/>
      <c r="G22" s="621"/>
      <c r="H22" s="621"/>
      <c r="I22" s="621"/>
      <c r="J22" s="621"/>
      <c r="K22" s="621"/>
      <c r="L22" s="621"/>
      <c r="M22" s="621"/>
      <c r="N22" s="621"/>
      <c r="O22" s="621"/>
      <c r="P22" s="621"/>
      <c r="Q22" s="622"/>
      <c r="R22" s="623">
        <v>2438762</v>
      </c>
      <c r="S22" s="624"/>
      <c r="T22" s="624"/>
      <c r="U22" s="624"/>
      <c r="V22" s="624"/>
      <c r="W22" s="624"/>
      <c r="X22" s="624"/>
      <c r="Y22" s="625"/>
      <c r="Z22" s="626">
        <v>54</v>
      </c>
      <c r="AA22" s="626"/>
      <c r="AB22" s="626"/>
      <c r="AC22" s="626"/>
      <c r="AD22" s="627">
        <v>2438762</v>
      </c>
      <c r="AE22" s="627"/>
      <c r="AF22" s="627"/>
      <c r="AG22" s="627"/>
      <c r="AH22" s="627"/>
      <c r="AI22" s="627"/>
      <c r="AJ22" s="627"/>
      <c r="AK22" s="627"/>
      <c r="AL22" s="628">
        <v>83.3</v>
      </c>
      <c r="AM22" s="629"/>
      <c r="AN22" s="629"/>
      <c r="AO22" s="630"/>
      <c r="AP22" s="620" t="s">
        <v>269</v>
      </c>
      <c r="AQ22" s="639"/>
      <c r="AR22" s="639"/>
      <c r="AS22" s="639"/>
      <c r="AT22" s="639"/>
      <c r="AU22" s="639"/>
      <c r="AV22" s="639"/>
      <c r="AW22" s="639"/>
      <c r="AX22" s="639"/>
      <c r="AY22" s="639"/>
      <c r="AZ22" s="639"/>
      <c r="BA22" s="639"/>
      <c r="BB22" s="639"/>
      <c r="BC22" s="639"/>
      <c r="BD22" s="639"/>
      <c r="BE22" s="639"/>
      <c r="BF22" s="640"/>
      <c r="BG22" s="623" t="s">
        <v>122</v>
      </c>
      <c r="BH22" s="624"/>
      <c r="BI22" s="624"/>
      <c r="BJ22" s="624"/>
      <c r="BK22" s="624"/>
      <c r="BL22" s="624"/>
      <c r="BM22" s="624"/>
      <c r="BN22" s="625"/>
      <c r="BO22" s="626" t="s">
        <v>122</v>
      </c>
      <c r="BP22" s="626"/>
      <c r="BQ22" s="626"/>
      <c r="BR22" s="626"/>
      <c r="BS22" s="627" t="s">
        <v>122</v>
      </c>
      <c r="BT22" s="627"/>
      <c r="BU22" s="627"/>
      <c r="BV22" s="627"/>
      <c r="BW22" s="627"/>
      <c r="BX22" s="627"/>
      <c r="BY22" s="627"/>
      <c r="BZ22" s="627"/>
      <c r="CA22" s="627"/>
      <c r="CB22" s="631"/>
      <c r="CD22" s="605" t="s">
        <v>270</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271</v>
      </c>
      <c r="C23" s="621"/>
      <c r="D23" s="621"/>
      <c r="E23" s="621"/>
      <c r="F23" s="621"/>
      <c r="G23" s="621"/>
      <c r="H23" s="621"/>
      <c r="I23" s="621"/>
      <c r="J23" s="621"/>
      <c r="K23" s="621"/>
      <c r="L23" s="621"/>
      <c r="M23" s="621"/>
      <c r="N23" s="621"/>
      <c r="O23" s="621"/>
      <c r="P23" s="621"/>
      <c r="Q23" s="622"/>
      <c r="R23" s="623">
        <v>152269</v>
      </c>
      <c r="S23" s="624"/>
      <c r="T23" s="624"/>
      <c r="U23" s="624"/>
      <c r="V23" s="624"/>
      <c r="W23" s="624"/>
      <c r="X23" s="624"/>
      <c r="Y23" s="625"/>
      <c r="Z23" s="626">
        <v>3.4</v>
      </c>
      <c r="AA23" s="626"/>
      <c r="AB23" s="626"/>
      <c r="AC23" s="626"/>
      <c r="AD23" s="627" t="s">
        <v>122</v>
      </c>
      <c r="AE23" s="627"/>
      <c r="AF23" s="627"/>
      <c r="AG23" s="627"/>
      <c r="AH23" s="627"/>
      <c r="AI23" s="627"/>
      <c r="AJ23" s="627"/>
      <c r="AK23" s="627"/>
      <c r="AL23" s="628" t="s">
        <v>122</v>
      </c>
      <c r="AM23" s="629"/>
      <c r="AN23" s="629"/>
      <c r="AO23" s="630"/>
      <c r="AP23" s="620" t="s">
        <v>272</v>
      </c>
      <c r="AQ23" s="639"/>
      <c r="AR23" s="639"/>
      <c r="AS23" s="639"/>
      <c r="AT23" s="639"/>
      <c r="AU23" s="639"/>
      <c r="AV23" s="639"/>
      <c r="AW23" s="639"/>
      <c r="AX23" s="639"/>
      <c r="AY23" s="639"/>
      <c r="AZ23" s="639"/>
      <c r="BA23" s="639"/>
      <c r="BB23" s="639"/>
      <c r="BC23" s="639"/>
      <c r="BD23" s="639"/>
      <c r="BE23" s="639"/>
      <c r="BF23" s="640"/>
      <c r="BG23" s="623" t="s">
        <v>122</v>
      </c>
      <c r="BH23" s="624"/>
      <c r="BI23" s="624"/>
      <c r="BJ23" s="624"/>
      <c r="BK23" s="624"/>
      <c r="BL23" s="624"/>
      <c r="BM23" s="624"/>
      <c r="BN23" s="625"/>
      <c r="BO23" s="626" t="s">
        <v>122</v>
      </c>
      <c r="BP23" s="626"/>
      <c r="BQ23" s="626"/>
      <c r="BR23" s="626"/>
      <c r="BS23" s="627" t="s">
        <v>122</v>
      </c>
      <c r="BT23" s="627"/>
      <c r="BU23" s="627"/>
      <c r="BV23" s="627"/>
      <c r="BW23" s="627"/>
      <c r="BX23" s="627"/>
      <c r="BY23" s="627"/>
      <c r="BZ23" s="627"/>
      <c r="CA23" s="627"/>
      <c r="CB23" s="631"/>
      <c r="CD23" s="605" t="s">
        <v>212</v>
      </c>
      <c r="CE23" s="606"/>
      <c r="CF23" s="606"/>
      <c r="CG23" s="606"/>
      <c r="CH23" s="606"/>
      <c r="CI23" s="606"/>
      <c r="CJ23" s="606"/>
      <c r="CK23" s="606"/>
      <c r="CL23" s="606"/>
      <c r="CM23" s="606"/>
      <c r="CN23" s="606"/>
      <c r="CO23" s="606"/>
      <c r="CP23" s="606"/>
      <c r="CQ23" s="607"/>
      <c r="CR23" s="605" t="s">
        <v>273</v>
      </c>
      <c r="CS23" s="606"/>
      <c r="CT23" s="606"/>
      <c r="CU23" s="606"/>
      <c r="CV23" s="606"/>
      <c r="CW23" s="606"/>
      <c r="CX23" s="606"/>
      <c r="CY23" s="607"/>
      <c r="CZ23" s="605" t="s">
        <v>274</v>
      </c>
      <c r="DA23" s="606"/>
      <c r="DB23" s="606"/>
      <c r="DC23" s="607"/>
      <c r="DD23" s="605" t="s">
        <v>275</v>
      </c>
      <c r="DE23" s="606"/>
      <c r="DF23" s="606"/>
      <c r="DG23" s="606"/>
      <c r="DH23" s="606"/>
      <c r="DI23" s="606"/>
      <c r="DJ23" s="606"/>
      <c r="DK23" s="607"/>
      <c r="DL23" s="650" t="s">
        <v>276</v>
      </c>
      <c r="DM23" s="651"/>
      <c r="DN23" s="651"/>
      <c r="DO23" s="651"/>
      <c r="DP23" s="651"/>
      <c r="DQ23" s="651"/>
      <c r="DR23" s="651"/>
      <c r="DS23" s="651"/>
      <c r="DT23" s="651"/>
      <c r="DU23" s="651"/>
      <c r="DV23" s="652"/>
      <c r="DW23" s="605" t="s">
        <v>277</v>
      </c>
      <c r="DX23" s="606"/>
      <c r="DY23" s="606"/>
      <c r="DZ23" s="606"/>
      <c r="EA23" s="606"/>
      <c r="EB23" s="606"/>
      <c r="EC23" s="607"/>
    </row>
    <row r="24" spans="2:133" ht="11.25" customHeight="1" x14ac:dyDescent="0.15">
      <c r="B24" s="620" t="s">
        <v>278</v>
      </c>
      <c r="C24" s="621"/>
      <c r="D24" s="621"/>
      <c r="E24" s="621"/>
      <c r="F24" s="621"/>
      <c r="G24" s="621"/>
      <c r="H24" s="621"/>
      <c r="I24" s="621"/>
      <c r="J24" s="621"/>
      <c r="K24" s="621"/>
      <c r="L24" s="621"/>
      <c r="M24" s="621"/>
      <c r="N24" s="621"/>
      <c r="O24" s="621"/>
      <c r="P24" s="621"/>
      <c r="Q24" s="622"/>
      <c r="R24" s="623" t="s">
        <v>122</v>
      </c>
      <c r="S24" s="624"/>
      <c r="T24" s="624"/>
      <c r="U24" s="624"/>
      <c r="V24" s="624"/>
      <c r="W24" s="624"/>
      <c r="X24" s="624"/>
      <c r="Y24" s="625"/>
      <c r="Z24" s="626" t="s">
        <v>122</v>
      </c>
      <c r="AA24" s="626"/>
      <c r="AB24" s="626"/>
      <c r="AC24" s="626"/>
      <c r="AD24" s="627" t="s">
        <v>122</v>
      </c>
      <c r="AE24" s="627"/>
      <c r="AF24" s="627"/>
      <c r="AG24" s="627"/>
      <c r="AH24" s="627"/>
      <c r="AI24" s="627"/>
      <c r="AJ24" s="627"/>
      <c r="AK24" s="627"/>
      <c r="AL24" s="628" t="s">
        <v>122</v>
      </c>
      <c r="AM24" s="629"/>
      <c r="AN24" s="629"/>
      <c r="AO24" s="630"/>
      <c r="AP24" s="620" t="s">
        <v>279</v>
      </c>
      <c r="AQ24" s="639"/>
      <c r="AR24" s="639"/>
      <c r="AS24" s="639"/>
      <c r="AT24" s="639"/>
      <c r="AU24" s="639"/>
      <c r="AV24" s="639"/>
      <c r="AW24" s="639"/>
      <c r="AX24" s="639"/>
      <c r="AY24" s="639"/>
      <c r="AZ24" s="639"/>
      <c r="BA24" s="639"/>
      <c r="BB24" s="639"/>
      <c r="BC24" s="639"/>
      <c r="BD24" s="639"/>
      <c r="BE24" s="639"/>
      <c r="BF24" s="640"/>
      <c r="BG24" s="623" t="s">
        <v>122</v>
      </c>
      <c r="BH24" s="624"/>
      <c r="BI24" s="624"/>
      <c r="BJ24" s="624"/>
      <c r="BK24" s="624"/>
      <c r="BL24" s="624"/>
      <c r="BM24" s="624"/>
      <c r="BN24" s="625"/>
      <c r="BO24" s="626" t="s">
        <v>122</v>
      </c>
      <c r="BP24" s="626"/>
      <c r="BQ24" s="626"/>
      <c r="BR24" s="626"/>
      <c r="BS24" s="627" t="s">
        <v>122</v>
      </c>
      <c r="BT24" s="627"/>
      <c r="BU24" s="627"/>
      <c r="BV24" s="627"/>
      <c r="BW24" s="627"/>
      <c r="BX24" s="627"/>
      <c r="BY24" s="627"/>
      <c r="BZ24" s="627"/>
      <c r="CA24" s="627"/>
      <c r="CB24" s="631"/>
      <c r="CD24" s="609" t="s">
        <v>280</v>
      </c>
      <c r="CE24" s="610"/>
      <c r="CF24" s="610"/>
      <c r="CG24" s="610"/>
      <c r="CH24" s="610"/>
      <c r="CI24" s="610"/>
      <c r="CJ24" s="610"/>
      <c r="CK24" s="610"/>
      <c r="CL24" s="610"/>
      <c r="CM24" s="610"/>
      <c r="CN24" s="610"/>
      <c r="CO24" s="610"/>
      <c r="CP24" s="610"/>
      <c r="CQ24" s="611"/>
      <c r="CR24" s="612">
        <v>1435171</v>
      </c>
      <c r="CS24" s="613"/>
      <c r="CT24" s="613"/>
      <c r="CU24" s="613"/>
      <c r="CV24" s="613"/>
      <c r="CW24" s="613"/>
      <c r="CX24" s="613"/>
      <c r="CY24" s="614"/>
      <c r="CZ24" s="617">
        <v>32.700000000000003</v>
      </c>
      <c r="DA24" s="618"/>
      <c r="DB24" s="618"/>
      <c r="DC24" s="634"/>
      <c r="DD24" s="653">
        <v>1197249</v>
      </c>
      <c r="DE24" s="613"/>
      <c r="DF24" s="613"/>
      <c r="DG24" s="613"/>
      <c r="DH24" s="613"/>
      <c r="DI24" s="613"/>
      <c r="DJ24" s="613"/>
      <c r="DK24" s="614"/>
      <c r="DL24" s="653">
        <v>1166755</v>
      </c>
      <c r="DM24" s="613"/>
      <c r="DN24" s="613"/>
      <c r="DO24" s="613"/>
      <c r="DP24" s="613"/>
      <c r="DQ24" s="613"/>
      <c r="DR24" s="613"/>
      <c r="DS24" s="613"/>
      <c r="DT24" s="613"/>
      <c r="DU24" s="613"/>
      <c r="DV24" s="614"/>
      <c r="DW24" s="617">
        <v>39.799999999999997</v>
      </c>
      <c r="DX24" s="618"/>
      <c r="DY24" s="618"/>
      <c r="DZ24" s="618"/>
      <c r="EA24" s="618"/>
      <c r="EB24" s="618"/>
      <c r="EC24" s="619"/>
    </row>
    <row r="25" spans="2:133" ht="11.25" customHeight="1" x14ac:dyDescent="0.15">
      <c r="B25" s="620" t="s">
        <v>281</v>
      </c>
      <c r="C25" s="621"/>
      <c r="D25" s="621"/>
      <c r="E25" s="621"/>
      <c r="F25" s="621"/>
      <c r="G25" s="621"/>
      <c r="H25" s="621"/>
      <c r="I25" s="621"/>
      <c r="J25" s="621"/>
      <c r="K25" s="621"/>
      <c r="L25" s="621"/>
      <c r="M25" s="621"/>
      <c r="N25" s="621"/>
      <c r="O25" s="621"/>
      <c r="P25" s="621"/>
      <c r="Q25" s="622"/>
      <c r="R25" s="623">
        <v>3080206</v>
      </c>
      <c r="S25" s="624"/>
      <c r="T25" s="624"/>
      <c r="U25" s="624"/>
      <c r="V25" s="624"/>
      <c r="W25" s="624"/>
      <c r="X25" s="624"/>
      <c r="Y25" s="625"/>
      <c r="Z25" s="626">
        <v>68.2</v>
      </c>
      <c r="AA25" s="626"/>
      <c r="AB25" s="626"/>
      <c r="AC25" s="626"/>
      <c r="AD25" s="627">
        <v>2927937</v>
      </c>
      <c r="AE25" s="627"/>
      <c r="AF25" s="627"/>
      <c r="AG25" s="627"/>
      <c r="AH25" s="627"/>
      <c r="AI25" s="627"/>
      <c r="AJ25" s="627"/>
      <c r="AK25" s="627"/>
      <c r="AL25" s="628">
        <v>100</v>
      </c>
      <c r="AM25" s="629"/>
      <c r="AN25" s="629"/>
      <c r="AO25" s="630"/>
      <c r="AP25" s="620" t="s">
        <v>282</v>
      </c>
      <c r="AQ25" s="639"/>
      <c r="AR25" s="639"/>
      <c r="AS25" s="639"/>
      <c r="AT25" s="639"/>
      <c r="AU25" s="639"/>
      <c r="AV25" s="639"/>
      <c r="AW25" s="639"/>
      <c r="AX25" s="639"/>
      <c r="AY25" s="639"/>
      <c r="AZ25" s="639"/>
      <c r="BA25" s="639"/>
      <c r="BB25" s="639"/>
      <c r="BC25" s="639"/>
      <c r="BD25" s="639"/>
      <c r="BE25" s="639"/>
      <c r="BF25" s="640"/>
      <c r="BG25" s="623" t="s">
        <v>122</v>
      </c>
      <c r="BH25" s="624"/>
      <c r="BI25" s="624"/>
      <c r="BJ25" s="624"/>
      <c r="BK25" s="624"/>
      <c r="BL25" s="624"/>
      <c r="BM25" s="624"/>
      <c r="BN25" s="625"/>
      <c r="BO25" s="626" t="s">
        <v>122</v>
      </c>
      <c r="BP25" s="626"/>
      <c r="BQ25" s="626"/>
      <c r="BR25" s="626"/>
      <c r="BS25" s="627" t="s">
        <v>122</v>
      </c>
      <c r="BT25" s="627"/>
      <c r="BU25" s="627"/>
      <c r="BV25" s="627"/>
      <c r="BW25" s="627"/>
      <c r="BX25" s="627"/>
      <c r="BY25" s="627"/>
      <c r="BZ25" s="627"/>
      <c r="CA25" s="627"/>
      <c r="CB25" s="631"/>
      <c r="CD25" s="620" t="s">
        <v>283</v>
      </c>
      <c r="CE25" s="621"/>
      <c r="CF25" s="621"/>
      <c r="CG25" s="621"/>
      <c r="CH25" s="621"/>
      <c r="CI25" s="621"/>
      <c r="CJ25" s="621"/>
      <c r="CK25" s="621"/>
      <c r="CL25" s="621"/>
      <c r="CM25" s="621"/>
      <c r="CN25" s="621"/>
      <c r="CO25" s="621"/>
      <c r="CP25" s="621"/>
      <c r="CQ25" s="622"/>
      <c r="CR25" s="623">
        <v>574903</v>
      </c>
      <c r="CS25" s="654"/>
      <c r="CT25" s="654"/>
      <c r="CU25" s="654"/>
      <c r="CV25" s="654"/>
      <c r="CW25" s="654"/>
      <c r="CX25" s="654"/>
      <c r="CY25" s="655"/>
      <c r="CZ25" s="628">
        <v>13.1</v>
      </c>
      <c r="DA25" s="656"/>
      <c r="DB25" s="656"/>
      <c r="DC25" s="658"/>
      <c r="DD25" s="632">
        <v>534083</v>
      </c>
      <c r="DE25" s="654"/>
      <c r="DF25" s="654"/>
      <c r="DG25" s="654"/>
      <c r="DH25" s="654"/>
      <c r="DI25" s="654"/>
      <c r="DJ25" s="654"/>
      <c r="DK25" s="655"/>
      <c r="DL25" s="632">
        <v>530487</v>
      </c>
      <c r="DM25" s="654"/>
      <c r="DN25" s="654"/>
      <c r="DO25" s="654"/>
      <c r="DP25" s="654"/>
      <c r="DQ25" s="654"/>
      <c r="DR25" s="654"/>
      <c r="DS25" s="654"/>
      <c r="DT25" s="654"/>
      <c r="DU25" s="654"/>
      <c r="DV25" s="655"/>
      <c r="DW25" s="628">
        <v>18.100000000000001</v>
      </c>
      <c r="DX25" s="656"/>
      <c r="DY25" s="656"/>
      <c r="DZ25" s="656"/>
      <c r="EA25" s="656"/>
      <c r="EB25" s="656"/>
      <c r="EC25" s="657"/>
    </row>
    <row r="26" spans="2:133" ht="11.25" customHeight="1" x14ac:dyDescent="0.15">
      <c r="B26" s="620" t="s">
        <v>284</v>
      </c>
      <c r="C26" s="621"/>
      <c r="D26" s="621"/>
      <c r="E26" s="621"/>
      <c r="F26" s="621"/>
      <c r="G26" s="621"/>
      <c r="H26" s="621"/>
      <c r="I26" s="621"/>
      <c r="J26" s="621"/>
      <c r="K26" s="621"/>
      <c r="L26" s="621"/>
      <c r="M26" s="621"/>
      <c r="N26" s="621"/>
      <c r="O26" s="621"/>
      <c r="P26" s="621"/>
      <c r="Q26" s="622"/>
      <c r="R26" s="623" t="s">
        <v>122</v>
      </c>
      <c r="S26" s="624"/>
      <c r="T26" s="624"/>
      <c r="U26" s="624"/>
      <c r="V26" s="624"/>
      <c r="W26" s="624"/>
      <c r="X26" s="624"/>
      <c r="Y26" s="625"/>
      <c r="Z26" s="626" t="s">
        <v>122</v>
      </c>
      <c r="AA26" s="626"/>
      <c r="AB26" s="626"/>
      <c r="AC26" s="626"/>
      <c r="AD26" s="627" t="s">
        <v>122</v>
      </c>
      <c r="AE26" s="627"/>
      <c r="AF26" s="627"/>
      <c r="AG26" s="627"/>
      <c r="AH26" s="627"/>
      <c r="AI26" s="627"/>
      <c r="AJ26" s="627"/>
      <c r="AK26" s="627"/>
      <c r="AL26" s="628" t="s">
        <v>122</v>
      </c>
      <c r="AM26" s="629"/>
      <c r="AN26" s="629"/>
      <c r="AO26" s="630"/>
      <c r="AP26" s="620" t="s">
        <v>285</v>
      </c>
      <c r="AQ26" s="639"/>
      <c r="AR26" s="639"/>
      <c r="AS26" s="639"/>
      <c r="AT26" s="639"/>
      <c r="AU26" s="639"/>
      <c r="AV26" s="639"/>
      <c r="AW26" s="639"/>
      <c r="AX26" s="639"/>
      <c r="AY26" s="639"/>
      <c r="AZ26" s="639"/>
      <c r="BA26" s="639"/>
      <c r="BB26" s="639"/>
      <c r="BC26" s="639"/>
      <c r="BD26" s="639"/>
      <c r="BE26" s="639"/>
      <c r="BF26" s="640"/>
      <c r="BG26" s="623" t="s">
        <v>122</v>
      </c>
      <c r="BH26" s="624"/>
      <c r="BI26" s="624"/>
      <c r="BJ26" s="624"/>
      <c r="BK26" s="624"/>
      <c r="BL26" s="624"/>
      <c r="BM26" s="624"/>
      <c r="BN26" s="625"/>
      <c r="BO26" s="626" t="s">
        <v>122</v>
      </c>
      <c r="BP26" s="626"/>
      <c r="BQ26" s="626"/>
      <c r="BR26" s="626"/>
      <c r="BS26" s="627" t="s">
        <v>122</v>
      </c>
      <c r="BT26" s="627"/>
      <c r="BU26" s="627"/>
      <c r="BV26" s="627"/>
      <c r="BW26" s="627"/>
      <c r="BX26" s="627"/>
      <c r="BY26" s="627"/>
      <c r="BZ26" s="627"/>
      <c r="CA26" s="627"/>
      <c r="CB26" s="631"/>
      <c r="CD26" s="620" t="s">
        <v>286</v>
      </c>
      <c r="CE26" s="621"/>
      <c r="CF26" s="621"/>
      <c r="CG26" s="621"/>
      <c r="CH26" s="621"/>
      <c r="CI26" s="621"/>
      <c r="CJ26" s="621"/>
      <c r="CK26" s="621"/>
      <c r="CL26" s="621"/>
      <c r="CM26" s="621"/>
      <c r="CN26" s="621"/>
      <c r="CO26" s="621"/>
      <c r="CP26" s="621"/>
      <c r="CQ26" s="622"/>
      <c r="CR26" s="623">
        <v>354399</v>
      </c>
      <c r="CS26" s="624"/>
      <c r="CT26" s="624"/>
      <c r="CU26" s="624"/>
      <c r="CV26" s="624"/>
      <c r="CW26" s="624"/>
      <c r="CX26" s="624"/>
      <c r="CY26" s="625"/>
      <c r="CZ26" s="628">
        <v>8.1</v>
      </c>
      <c r="DA26" s="656"/>
      <c r="DB26" s="656"/>
      <c r="DC26" s="658"/>
      <c r="DD26" s="632">
        <v>320183</v>
      </c>
      <c r="DE26" s="624"/>
      <c r="DF26" s="624"/>
      <c r="DG26" s="624"/>
      <c r="DH26" s="624"/>
      <c r="DI26" s="624"/>
      <c r="DJ26" s="624"/>
      <c r="DK26" s="625"/>
      <c r="DL26" s="632" t="s">
        <v>122</v>
      </c>
      <c r="DM26" s="624"/>
      <c r="DN26" s="624"/>
      <c r="DO26" s="624"/>
      <c r="DP26" s="624"/>
      <c r="DQ26" s="624"/>
      <c r="DR26" s="624"/>
      <c r="DS26" s="624"/>
      <c r="DT26" s="624"/>
      <c r="DU26" s="624"/>
      <c r="DV26" s="625"/>
      <c r="DW26" s="628" t="s">
        <v>122</v>
      </c>
      <c r="DX26" s="656"/>
      <c r="DY26" s="656"/>
      <c r="DZ26" s="656"/>
      <c r="EA26" s="656"/>
      <c r="EB26" s="656"/>
      <c r="EC26" s="657"/>
    </row>
    <row r="27" spans="2:133" ht="11.25" customHeight="1" x14ac:dyDescent="0.15">
      <c r="B27" s="620" t="s">
        <v>287</v>
      </c>
      <c r="C27" s="621"/>
      <c r="D27" s="621"/>
      <c r="E27" s="621"/>
      <c r="F27" s="621"/>
      <c r="G27" s="621"/>
      <c r="H27" s="621"/>
      <c r="I27" s="621"/>
      <c r="J27" s="621"/>
      <c r="K27" s="621"/>
      <c r="L27" s="621"/>
      <c r="M27" s="621"/>
      <c r="N27" s="621"/>
      <c r="O27" s="621"/>
      <c r="P27" s="621"/>
      <c r="Q27" s="622"/>
      <c r="R27" s="623">
        <v>34068</v>
      </c>
      <c r="S27" s="624"/>
      <c r="T27" s="624"/>
      <c r="U27" s="624"/>
      <c r="V27" s="624"/>
      <c r="W27" s="624"/>
      <c r="X27" s="624"/>
      <c r="Y27" s="625"/>
      <c r="Z27" s="626">
        <v>0.8</v>
      </c>
      <c r="AA27" s="626"/>
      <c r="AB27" s="626"/>
      <c r="AC27" s="626"/>
      <c r="AD27" s="627" t="s">
        <v>122</v>
      </c>
      <c r="AE27" s="627"/>
      <c r="AF27" s="627"/>
      <c r="AG27" s="627"/>
      <c r="AH27" s="627"/>
      <c r="AI27" s="627"/>
      <c r="AJ27" s="627"/>
      <c r="AK27" s="627"/>
      <c r="AL27" s="628" t="s">
        <v>122</v>
      </c>
      <c r="AM27" s="629"/>
      <c r="AN27" s="629"/>
      <c r="AO27" s="630"/>
      <c r="AP27" s="620" t="s">
        <v>288</v>
      </c>
      <c r="AQ27" s="621"/>
      <c r="AR27" s="621"/>
      <c r="AS27" s="621"/>
      <c r="AT27" s="621"/>
      <c r="AU27" s="621"/>
      <c r="AV27" s="621"/>
      <c r="AW27" s="621"/>
      <c r="AX27" s="621"/>
      <c r="AY27" s="621"/>
      <c r="AZ27" s="621"/>
      <c r="BA27" s="621"/>
      <c r="BB27" s="621"/>
      <c r="BC27" s="621"/>
      <c r="BD27" s="621"/>
      <c r="BE27" s="621"/>
      <c r="BF27" s="622"/>
      <c r="BG27" s="623">
        <v>307726</v>
      </c>
      <c r="BH27" s="624"/>
      <c r="BI27" s="624"/>
      <c r="BJ27" s="624"/>
      <c r="BK27" s="624"/>
      <c r="BL27" s="624"/>
      <c r="BM27" s="624"/>
      <c r="BN27" s="625"/>
      <c r="BO27" s="626">
        <v>100</v>
      </c>
      <c r="BP27" s="626"/>
      <c r="BQ27" s="626"/>
      <c r="BR27" s="626"/>
      <c r="BS27" s="627">
        <v>1596</v>
      </c>
      <c r="BT27" s="627"/>
      <c r="BU27" s="627"/>
      <c r="BV27" s="627"/>
      <c r="BW27" s="627"/>
      <c r="BX27" s="627"/>
      <c r="BY27" s="627"/>
      <c r="BZ27" s="627"/>
      <c r="CA27" s="627"/>
      <c r="CB27" s="631"/>
      <c r="CD27" s="620" t="s">
        <v>289</v>
      </c>
      <c r="CE27" s="621"/>
      <c r="CF27" s="621"/>
      <c r="CG27" s="621"/>
      <c r="CH27" s="621"/>
      <c r="CI27" s="621"/>
      <c r="CJ27" s="621"/>
      <c r="CK27" s="621"/>
      <c r="CL27" s="621"/>
      <c r="CM27" s="621"/>
      <c r="CN27" s="621"/>
      <c r="CO27" s="621"/>
      <c r="CP27" s="621"/>
      <c r="CQ27" s="622"/>
      <c r="CR27" s="623">
        <v>223624</v>
      </c>
      <c r="CS27" s="654"/>
      <c r="CT27" s="654"/>
      <c r="CU27" s="654"/>
      <c r="CV27" s="654"/>
      <c r="CW27" s="654"/>
      <c r="CX27" s="654"/>
      <c r="CY27" s="655"/>
      <c r="CZ27" s="628">
        <v>5.0999999999999996</v>
      </c>
      <c r="DA27" s="656"/>
      <c r="DB27" s="656"/>
      <c r="DC27" s="658"/>
      <c r="DD27" s="632">
        <v>76577</v>
      </c>
      <c r="DE27" s="654"/>
      <c r="DF27" s="654"/>
      <c r="DG27" s="654"/>
      <c r="DH27" s="654"/>
      <c r="DI27" s="654"/>
      <c r="DJ27" s="654"/>
      <c r="DK27" s="655"/>
      <c r="DL27" s="632">
        <v>49679</v>
      </c>
      <c r="DM27" s="654"/>
      <c r="DN27" s="654"/>
      <c r="DO27" s="654"/>
      <c r="DP27" s="654"/>
      <c r="DQ27" s="654"/>
      <c r="DR27" s="654"/>
      <c r="DS27" s="654"/>
      <c r="DT27" s="654"/>
      <c r="DU27" s="654"/>
      <c r="DV27" s="655"/>
      <c r="DW27" s="628">
        <v>1.7</v>
      </c>
      <c r="DX27" s="656"/>
      <c r="DY27" s="656"/>
      <c r="DZ27" s="656"/>
      <c r="EA27" s="656"/>
      <c r="EB27" s="656"/>
      <c r="EC27" s="657"/>
    </row>
    <row r="28" spans="2:133" ht="11.25" customHeight="1" x14ac:dyDescent="0.15">
      <c r="B28" s="620" t="s">
        <v>290</v>
      </c>
      <c r="C28" s="621"/>
      <c r="D28" s="621"/>
      <c r="E28" s="621"/>
      <c r="F28" s="621"/>
      <c r="G28" s="621"/>
      <c r="H28" s="621"/>
      <c r="I28" s="621"/>
      <c r="J28" s="621"/>
      <c r="K28" s="621"/>
      <c r="L28" s="621"/>
      <c r="M28" s="621"/>
      <c r="N28" s="621"/>
      <c r="O28" s="621"/>
      <c r="P28" s="621"/>
      <c r="Q28" s="622"/>
      <c r="R28" s="623">
        <v>64341</v>
      </c>
      <c r="S28" s="624"/>
      <c r="T28" s="624"/>
      <c r="U28" s="624"/>
      <c r="V28" s="624"/>
      <c r="W28" s="624"/>
      <c r="X28" s="624"/>
      <c r="Y28" s="625"/>
      <c r="Z28" s="626">
        <v>1.4</v>
      </c>
      <c r="AA28" s="626"/>
      <c r="AB28" s="626"/>
      <c r="AC28" s="626"/>
      <c r="AD28" s="627" t="s">
        <v>122</v>
      </c>
      <c r="AE28" s="627"/>
      <c r="AF28" s="627"/>
      <c r="AG28" s="627"/>
      <c r="AH28" s="627"/>
      <c r="AI28" s="627"/>
      <c r="AJ28" s="627"/>
      <c r="AK28" s="627"/>
      <c r="AL28" s="628" t="s">
        <v>122</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291</v>
      </c>
      <c r="CE28" s="621"/>
      <c r="CF28" s="621"/>
      <c r="CG28" s="621"/>
      <c r="CH28" s="621"/>
      <c r="CI28" s="621"/>
      <c r="CJ28" s="621"/>
      <c r="CK28" s="621"/>
      <c r="CL28" s="621"/>
      <c r="CM28" s="621"/>
      <c r="CN28" s="621"/>
      <c r="CO28" s="621"/>
      <c r="CP28" s="621"/>
      <c r="CQ28" s="622"/>
      <c r="CR28" s="623">
        <v>636644</v>
      </c>
      <c r="CS28" s="624"/>
      <c r="CT28" s="624"/>
      <c r="CU28" s="624"/>
      <c r="CV28" s="624"/>
      <c r="CW28" s="624"/>
      <c r="CX28" s="624"/>
      <c r="CY28" s="625"/>
      <c r="CZ28" s="628">
        <v>14.5</v>
      </c>
      <c r="DA28" s="656"/>
      <c r="DB28" s="656"/>
      <c r="DC28" s="658"/>
      <c r="DD28" s="632">
        <v>586589</v>
      </c>
      <c r="DE28" s="624"/>
      <c r="DF28" s="624"/>
      <c r="DG28" s="624"/>
      <c r="DH28" s="624"/>
      <c r="DI28" s="624"/>
      <c r="DJ28" s="624"/>
      <c r="DK28" s="625"/>
      <c r="DL28" s="632">
        <v>586589</v>
      </c>
      <c r="DM28" s="624"/>
      <c r="DN28" s="624"/>
      <c r="DO28" s="624"/>
      <c r="DP28" s="624"/>
      <c r="DQ28" s="624"/>
      <c r="DR28" s="624"/>
      <c r="DS28" s="624"/>
      <c r="DT28" s="624"/>
      <c r="DU28" s="624"/>
      <c r="DV28" s="625"/>
      <c r="DW28" s="628">
        <v>20</v>
      </c>
      <c r="DX28" s="656"/>
      <c r="DY28" s="656"/>
      <c r="DZ28" s="656"/>
      <c r="EA28" s="656"/>
      <c r="EB28" s="656"/>
      <c r="EC28" s="657"/>
    </row>
    <row r="29" spans="2:133" ht="11.25" customHeight="1" x14ac:dyDescent="0.15">
      <c r="B29" s="620" t="s">
        <v>292</v>
      </c>
      <c r="C29" s="621"/>
      <c r="D29" s="621"/>
      <c r="E29" s="621"/>
      <c r="F29" s="621"/>
      <c r="G29" s="621"/>
      <c r="H29" s="621"/>
      <c r="I29" s="621"/>
      <c r="J29" s="621"/>
      <c r="K29" s="621"/>
      <c r="L29" s="621"/>
      <c r="M29" s="621"/>
      <c r="N29" s="621"/>
      <c r="O29" s="621"/>
      <c r="P29" s="621"/>
      <c r="Q29" s="622"/>
      <c r="R29" s="623">
        <v>2027</v>
      </c>
      <c r="S29" s="624"/>
      <c r="T29" s="624"/>
      <c r="U29" s="624"/>
      <c r="V29" s="624"/>
      <c r="W29" s="624"/>
      <c r="X29" s="624"/>
      <c r="Y29" s="625"/>
      <c r="Z29" s="626">
        <v>0</v>
      </c>
      <c r="AA29" s="626"/>
      <c r="AB29" s="626"/>
      <c r="AC29" s="626"/>
      <c r="AD29" s="627" t="s">
        <v>122</v>
      </c>
      <c r="AE29" s="627"/>
      <c r="AF29" s="627"/>
      <c r="AG29" s="627"/>
      <c r="AH29" s="627"/>
      <c r="AI29" s="627"/>
      <c r="AJ29" s="627"/>
      <c r="AK29" s="627"/>
      <c r="AL29" s="628" t="s">
        <v>122</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61" t="s">
        <v>293</v>
      </c>
      <c r="CE29" s="662"/>
      <c r="CF29" s="620" t="s">
        <v>66</v>
      </c>
      <c r="CG29" s="621"/>
      <c r="CH29" s="621"/>
      <c r="CI29" s="621"/>
      <c r="CJ29" s="621"/>
      <c r="CK29" s="621"/>
      <c r="CL29" s="621"/>
      <c r="CM29" s="621"/>
      <c r="CN29" s="621"/>
      <c r="CO29" s="621"/>
      <c r="CP29" s="621"/>
      <c r="CQ29" s="622"/>
      <c r="CR29" s="623">
        <v>635849</v>
      </c>
      <c r="CS29" s="654"/>
      <c r="CT29" s="654"/>
      <c r="CU29" s="654"/>
      <c r="CV29" s="654"/>
      <c r="CW29" s="654"/>
      <c r="CX29" s="654"/>
      <c r="CY29" s="655"/>
      <c r="CZ29" s="628">
        <v>14.5</v>
      </c>
      <c r="DA29" s="656"/>
      <c r="DB29" s="656"/>
      <c r="DC29" s="658"/>
      <c r="DD29" s="632">
        <v>585794</v>
      </c>
      <c r="DE29" s="654"/>
      <c r="DF29" s="654"/>
      <c r="DG29" s="654"/>
      <c r="DH29" s="654"/>
      <c r="DI29" s="654"/>
      <c r="DJ29" s="654"/>
      <c r="DK29" s="655"/>
      <c r="DL29" s="632">
        <v>585794</v>
      </c>
      <c r="DM29" s="654"/>
      <c r="DN29" s="654"/>
      <c r="DO29" s="654"/>
      <c r="DP29" s="654"/>
      <c r="DQ29" s="654"/>
      <c r="DR29" s="654"/>
      <c r="DS29" s="654"/>
      <c r="DT29" s="654"/>
      <c r="DU29" s="654"/>
      <c r="DV29" s="655"/>
      <c r="DW29" s="628">
        <v>20</v>
      </c>
      <c r="DX29" s="656"/>
      <c r="DY29" s="656"/>
      <c r="DZ29" s="656"/>
      <c r="EA29" s="656"/>
      <c r="EB29" s="656"/>
      <c r="EC29" s="657"/>
    </row>
    <row r="30" spans="2:133" ht="11.25" customHeight="1" x14ac:dyDescent="0.15">
      <c r="B30" s="620" t="s">
        <v>294</v>
      </c>
      <c r="C30" s="621"/>
      <c r="D30" s="621"/>
      <c r="E30" s="621"/>
      <c r="F30" s="621"/>
      <c r="G30" s="621"/>
      <c r="H30" s="621"/>
      <c r="I30" s="621"/>
      <c r="J30" s="621"/>
      <c r="K30" s="621"/>
      <c r="L30" s="621"/>
      <c r="M30" s="621"/>
      <c r="N30" s="621"/>
      <c r="O30" s="621"/>
      <c r="P30" s="621"/>
      <c r="Q30" s="622"/>
      <c r="R30" s="623">
        <v>327471</v>
      </c>
      <c r="S30" s="624"/>
      <c r="T30" s="624"/>
      <c r="U30" s="624"/>
      <c r="V30" s="624"/>
      <c r="W30" s="624"/>
      <c r="X30" s="624"/>
      <c r="Y30" s="625"/>
      <c r="Z30" s="626">
        <v>7.2</v>
      </c>
      <c r="AA30" s="626"/>
      <c r="AB30" s="626"/>
      <c r="AC30" s="626"/>
      <c r="AD30" s="627" t="s">
        <v>122</v>
      </c>
      <c r="AE30" s="627"/>
      <c r="AF30" s="627"/>
      <c r="AG30" s="627"/>
      <c r="AH30" s="627"/>
      <c r="AI30" s="627"/>
      <c r="AJ30" s="627"/>
      <c r="AK30" s="627"/>
      <c r="AL30" s="628" t="s">
        <v>122</v>
      </c>
      <c r="AM30" s="629"/>
      <c r="AN30" s="629"/>
      <c r="AO30" s="630"/>
      <c r="AP30" s="605" t="s">
        <v>212</v>
      </c>
      <c r="AQ30" s="606"/>
      <c r="AR30" s="606"/>
      <c r="AS30" s="606"/>
      <c r="AT30" s="606"/>
      <c r="AU30" s="606"/>
      <c r="AV30" s="606"/>
      <c r="AW30" s="606"/>
      <c r="AX30" s="606"/>
      <c r="AY30" s="606"/>
      <c r="AZ30" s="606"/>
      <c r="BA30" s="606"/>
      <c r="BB30" s="606"/>
      <c r="BC30" s="606"/>
      <c r="BD30" s="606"/>
      <c r="BE30" s="606"/>
      <c r="BF30" s="607"/>
      <c r="BG30" s="605" t="s">
        <v>295</v>
      </c>
      <c r="BH30" s="659"/>
      <c r="BI30" s="659"/>
      <c r="BJ30" s="659"/>
      <c r="BK30" s="659"/>
      <c r="BL30" s="659"/>
      <c r="BM30" s="659"/>
      <c r="BN30" s="659"/>
      <c r="BO30" s="659"/>
      <c r="BP30" s="659"/>
      <c r="BQ30" s="660"/>
      <c r="BR30" s="605" t="s">
        <v>296</v>
      </c>
      <c r="BS30" s="659"/>
      <c r="BT30" s="659"/>
      <c r="BU30" s="659"/>
      <c r="BV30" s="659"/>
      <c r="BW30" s="659"/>
      <c r="BX30" s="659"/>
      <c r="BY30" s="659"/>
      <c r="BZ30" s="659"/>
      <c r="CA30" s="659"/>
      <c r="CB30" s="660"/>
      <c r="CD30" s="663"/>
      <c r="CE30" s="664"/>
      <c r="CF30" s="620" t="s">
        <v>297</v>
      </c>
      <c r="CG30" s="621"/>
      <c r="CH30" s="621"/>
      <c r="CI30" s="621"/>
      <c r="CJ30" s="621"/>
      <c r="CK30" s="621"/>
      <c r="CL30" s="621"/>
      <c r="CM30" s="621"/>
      <c r="CN30" s="621"/>
      <c r="CO30" s="621"/>
      <c r="CP30" s="621"/>
      <c r="CQ30" s="622"/>
      <c r="CR30" s="623">
        <v>613533</v>
      </c>
      <c r="CS30" s="624"/>
      <c r="CT30" s="624"/>
      <c r="CU30" s="624"/>
      <c r="CV30" s="624"/>
      <c r="CW30" s="624"/>
      <c r="CX30" s="624"/>
      <c r="CY30" s="625"/>
      <c r="CZ30" s="628">
        <v>14</v>
      </c>
      <c r="DA30" s="656"/>
      <c r="DB30" s="656"/>
      <c r="DC30" s="658"/>
      <c r="DD30" s="632">
        <v>565807</v>
      </c>
      <c r="DE30" s="624"/>
      <c r="DF30" s="624"/>
      <c r="DG30" s="624"/>
      <c r="DH30" s="624"/>
      <c r="DI30" s="624"/>
      <c r="DJ30" s="624"/>
      <c r="DK30" s="625"/>
      <c r="DL30" s="632">
        <v>565807</v>
      </c>
      <c r="DM30" s="624"/>
      <c r="DN30" s="624"/>
      <c r="DO30" s="624"/>
      <c r="DP30" s="624"/>
      <c r="DQ30" s="624"/>
      <c r="DR30" s="624"/>
      <c r="DS30" s="624"/>
      <c r="DT30" s="624"/>
      <c r="DU30" s="624"/>
      <c r="DV30" s="625"/>
      <c r="DW30" s="628">
        <v>19.3</v>
      </c>
      <c r="DX30" s="656"/>
      <c r="DY30" s="656"/>
      <c r="DZ30" s="656"/>
      <c r="EA30" s="656"/>
      <c r="EB30" s="656"/>
      <c r="EC30" s="657"/>
    </row>
    <row r="31" spans="2:133" ht="11.25" customHeight="1" x14ac:dyDescent="0.15">
      <c r="B31" s="636" t="s">
        <v>298</v>
      </c>
      <c r="C31" s="637"/>
      <c r="D31" s="637"/>
      <c r="E31" s="637"/>
      <c r="F31" s="637"/>
      <c r="G31" s="637"/>
      <c r="H31" s="637"/>
      <c r="I31" s="637"/>
      <c r="J31" s="637"/>
      <c r="K31" s="637"/>
      <c r="L31" s="637"/>
      <c r="M31" s="637"/>
      <c r="N31" s="637"/>
      <c r="O31" s="637"/>
      <c r="P31" s="637"/>
      <c r="Q31" s="638"/>
      <c r="R31" s="623" t="s">
        <v>122</v>
      </c>
      <c r="S31" s="624"/>
      <c r="T31" s="624"/>
      <c r="U31" s="624"/>
      <c r="V31" s="624"/>
      <c r="W31" s="624"/>
      <c r="X31" s="624"/>
      <c r="Y31" s="625"/>
      <c r="Z31" s="626" t="s">
        <v>122</v>
      </c>
      <c r="AA31" s="626"/>
      <c r="AB31" s="626"/>
      <c r="AC31" s="626"/>
      <c r="AD31" s="627" t="s">
        <v>122</v>
      </c>
      <c r="AE31" s="627"/>
      <c r="AF31" s="627"/>
      <c r="AG31" s="627"/>
      <c r="AH31" s="627"/>
      <c r="AI31" s="627"/>
      <c r="AJ31" s="627"/>
      <c r="AK31" s="627"/>
      <c r="AL31" s="628" t="s">
        <v>122</v>
      </c>
      <c r="AM31" s="629"/>
      <c r="AN31" s="629"/>
      <c r="AO31" s="630"/>
      <c r="AP31" s="667" t="s">
        <v>299</v>
      </c>
      <c r="AQ31" s="668"/>
      <c r="AR31" s="668"/>
      <c r="AS31" s="668"/>
      <c r="AT31" s="673" t="s">
        <v>300</v>
      </c>
      <c r="AU31" s="206"/>
      <c r="AV31" s="206"/>
      <c r="AW31" s="206"/>
      <c r="AX31" s="609" t="s">
        <v>178</v>
      </c>
      <c r="AY31" s="610"/>
      <c r="AZ31" s="610"/>
      <c r="BA31" s="610"/>
      <c r="BB31" s="610"/>
      <c r="BC31" s="610"/>
      <c r="BD31" s="610"/>
      <c r="BE31" s="610"/>
      <c r="BF31" s="611"/>
      <c r="BG31" s="676">
        <v>99.9</v>
      </c>
      <c r="BH31" s="677"/>
      <c r="BI31" s="677"/>
      <c r="BJ31" s="677"/>
      <c r="BK31" s="677"/>
      <c r="BL31" s="677"/>
      <c r="BM31" s="618">
        <v>99.6</v>
      </c>
      <c r="BN31" s="677"/>
      <c r="BO31" s="677"/>
      <c r="BP31" s="677"/>
      <c r="BQ31" s="678"/>
      <c r="BR31" s="676">
        <v>99.9</v>
      </c>
      <c r="BS31" s="677"/>
      <c r="BT31" s="677"/>
      <c r="BU31" s="677"/>
      <c r="BV31" s="677"/>
      <c r="BW31" s="677"/>
      <c r="BX31" s="618">
        <v>99.7</v>
      </c>
      <c r="BY31" s="677"/>
      <c r="BZ31" s="677"/>
      <c r="CA31" s="677"/>
      <c r="CB31" s="678"/>
      <c r="CD31" s="663"/>
      <c r="CE31" s="664"/>
      <c r="CF31" s="620" t="s">
        <v>301</v>
      </c>
      <c r="CG31" s="621"/>
      <c r="CH31" s="621"/>
      <c r="CI31" s="621"/>
      <c r="CJ31" s="621"/>
      <c r="CK31" s="621"/>
      <c r="CL31" s="621"/>
      <c r="CM31" s="621"/>
      <c r="CN31" s="621"/>
      <c r="CO31" s="621"/>
      <c r="CP31" s="621"/>
      <c r="CQ31" s="622"/>
      <c r="CR31" s="623">
        <v>22316</v>
      </c>
      <c r="CS31" s="654"/>
      <c r="CT31" s="654"/>
      <c r="CU31" s="654"/>
      <c r="CV31" s="654"/>
      <c r="CW31" s="654"/>
      <c r="CX31" s="654"/>
      <c r="CY31" s="655"/>
      <c r="CZ31" s="628">
        <v>0.5</v>
      </c>
      <c r="DA31" s="656"/>
      <c r="DB31" s="656"/>
      <c r="DC31" s="658"/>
      <c r="DD31" s="632">
        <v>19987</v>
      </c>
      <c r="DE31" s="654"/>
      <c r="DF31" s="654"/>
      <c r="DG31" s="654"/>
      <c r="DH31" s="654"/>
      <c r="DI31" s="654"/>
      <c r="DJ31" s="654"/>
      <c r="DK31" s="655"/>
      <c r="DL31" s="632">
        <v>19987</v>
      </c>
      <c r="DM31" s="654"/>
      <c r="DN31" s="654"/>
      <c r="DO31" s="654"/>
      <c r="DP31" s="654"/>
      <c r="DQ31" s="654"/>
      <c r="DR31" s="654"/>
      <c r="DS31" s="654"/>
      <c r="DT31" s="654"/>
      <c r="DU31" s="654"/>
      <c r="DV31" s="655"/>
      <c r="DW31" s="628">
        <v>0.7</v>
      </c>
      <c r="DX31" s="656"/>
      <c r="DY31" s="656"/>
      <c r="DZ31" s="656"/>
      <c r="EA31" s="656"/>
      <c r="EB31" s="656"/>
      <c r="EC31" s="657"/>
    </row>
    <row r="32" spans="2:133" ht="11.25" customHeight="1" x14ac:dyDescent="0.15">
      <c r="B32" s="620" t="s">
        <v>302</v>
      </c>
      <c r="C32" s="621"/>
      <c r="D32" s="621"/>
      <c r="E32" s="621"/>
      <c r="F32" s="621"/>
      <c r="G32" s="621"/>
      <c r="H32" s="621"/>
      <c r="I32" s="621"/>
      <c r="J32" s="621"/>
      <c r="K32" s="621"/>
      <c r="L32" s="621"/>
      <c r="M32" s="621"/>
      <c r="N32" s="621"/>
      <c r="O32" s="621"/>
      <c r="P32" s="621"/>
      <c r="Q32" s="622"/>
      <c r="R32" s="623">
        <v>218007</v>
      </c>
      <c r="S32" s="624"/>
      <c r="T32" s="624"/>
      <c r="U32" s="624"/>
      <c r="V32" s="624"/>
      <c r="W32" s="624"/>
      <c r="X32" s="624"/>
      <c r="Y32" s="625"/>
      <c r="Z32" s="626">
        <v>4.8</v>
      </c>
      <c r="AA32" s="626"/>
      <c r="AB32" s="626"/>
      <c r="AC32" s="626"/>
      <c r="AD32" s="627" t="s">
        <v>122</v>
      </c>
      <c r="AE32" s="627"/>
      <c r="AF32" s="627"/>
      <c r="AG32" s="627"/>
      <c r="AH32" s="627"/>
      <c r="AI32" s="627"/>
      <c r="AJ32" s="627"/>
      <c r="AK32" s="627"/>
      <c r="AL32" s="628" t="s">
        <v>122</v>
      </c>
      <c r="AM32" s="629"/>
      <c r="AN32" s="629"/>
      <c r="AO32" s="630"/>
      <c r="AP32" s="669"/>
      <c r="AQ32" s="670"/>
      <c r="AR32" s="670"/>
      <c r="AS32" s="670"/>
      <c r="AT32" s="674"/>
      <c r="AU32" s="202" t="s">
        <v>303</v>
      </c>
      <c r="AX32" s="620" t="s">
        <v>304</v>
      </c>
      <c r="AY32" s="621"/>
      <c r="AZ32" s="621"/>
      <c r="BA32" s="621"/>
      <c r="BB32" s="621"/>
      <c r="BC32" s="621"/>
      <c r="BD32" s="621"/>
      <c r="BE32" s="621"/>
      <c r="BF32" s="622"/>
      <c r="BG32" s="679">
        <v>99.8</v>
      </c>
      <c r="BH32" s="654"/>
      <c r="BI32" s="654"/>
      <c r="BJ32" s="654"/>
      <c r="BK32" s="654"/>
      <c r="BL32" s="654"/>
      <c r="BM32" s="629">
        <v>99.8</v>
      </c>
      <c r="BN32" s="654"/>
      <c r="BO32" s="654"/>
      <c r="BP32" s="654"/>
      <c r="BQ32" s="680"/>
      <c r="BR32" s="679">
        <v>99.9</v>
      </c>
      <c r="BS32" s="654"/>
      <c r="BT32" s="654"/>
      <c r="BU32" s="654"/>
      <c r="BV32" s="654"/>
      <c r="BW32" s="654"/>
      <c r="BX32" s="629">
        <v>99.9</v>
      </c>
      <c r="BY32" s="654"/>
      <c r="BZ32" s="654"/>
      <c r="CA32" s="654"/>
      <c r="CB32" s="680"/>
      <c r="CD32" s="665"/>
      <c r="CE32" s="666"/>
      <c r="CF32" s="620" t="s">
        <v>305</v>
      </c>
      <c r="CG32" s="621"/>
      <c r="CH32" s="621"/>
      <c r="CI32" s="621"/>
      <c r="CJ32" s="621"/>
      <c r="CK32" s="621"/>
      <c r="CL32" s="621"/>
      <c r="CM32" s="621"/>
      <c r="CN32" s="621"/>
      <c r="CO32" s="621"/>
      <c r="CP32" s="621"/>
      <c r="CQ32" s="622"/>
      <c r="CR32" s="623">
        <v>795</v>
      </c>
      <c r="CS32" s="624"/>
      <c r="CT32" s="624"/>
      <c r="CU32" s="624"/>
      <c r="CV32" s="624"/>
      <c r="CW32" s="624"/>
      <c r="CX32" s="624"/>
      <c r="CY32" s="625"/>
      <c r="CZ32" s="628">
        <v>0</v>
      </c>
      <c r="DA32" s="656"/>
      <c r="DB32" s="656"/>
      <c r="DC32" s="658"/>
      <c r="DD32" s="632">
        <v>795</v>
      </c>
      <c r="DE32" s="624"/>
      <c r="DF32" s="624"/>
      <c r="DG32" s="624"/>
      <c r="DH32" s="624"/>
      <c r="DI32" s="624"/>
      <c r="DJ32" s="624"/>
      <c r="DK32" s="625"/>
      <c r="DL32" s="632">
        <v>795</v>
      </c>
      <c r="DM32" s="624"/>
      <c r="DN32" s="624"/>
      <c r="DO32" s="624"/>
      <c r="DP32" s="624"/>
      <c r="DQ32" s="624"/>
      <c r="DR32" s="624"/>
      <c r="DS32" s="624"/>
      <c r="DT32" s="624"/>
      <c r="DU32" s="624"/>
      <c r="DV32" s="625"/>
      <c r="DW32" s="628">
        <v>0</v>
      </c>
      <c r="DX32" s="656"/>
      <c r="DY32" s="656"/>
      <c r="DZ32" s="656"/>
      <c r="EA32" s="656"/>
      <c r="EB32" s="656"/>
      <c r="EC32" s="657"/>
    </row>
    <row r="33" spans="2:133" ht="11.25" customHeight="1" x14ac:dyDescent="0.15">
      <c r="B33" s="620" t="s">
        <v>306</v>
      </c>
      <c r="C33" s="621"/>
      <c r="D33" s="621"/>
      <c r="E33" s="621"/>
      <c r="F33" s="621"/>
      <c r="G33" s="621"/>
      <c r="H33" s="621"/>
      <c r="I33" s="621"/>
      <c r="J33" s="621"/>
      <c r="K33" s="621"/>
      <c r="L33" s="621"/>
      <c r="M33" s="621"/>
      <c r="N33" s="621"/>
      <c r="O33" s="621"/>
      <c r="P33" s="621"/>
      <c r="Q33" s="622"/>
      <c r="R33" s="623">
        <v>14942</v>
      </c>
      <c r="S33" s="624"/>
      <c r="T33" s="624"/>
      <c r="U33" s="624"/>
      <c r="V33" s="624"/>
      <c r="W33" s="624"/>
      <c r="X33" s="624"/>
      <c r="Y33" s="625"/>
      <c r="Z33" s="626">
        <v>0.3</v>
      </c>
      <c r="AA33" s="626"/>
      <c r="AB33" s="626"/>
      <c r="AC33" s="626"/>
      <c r="AD33" s="627" t="s">
        <v>122</v>
      </c>
      <c r="AE33" s="627"/>
      <c r="AF33" s="627"/>
      <c r="AG33" s="627"/>
      <c r="AH33" s="627"/>
      <c r="AI33" s="627"/>
      <c r="AJ33" s="627"/>
      <c r="AK33" s="627"/>
      <c r="AL33" s="628" t="s">
        <v>122</v>
      </c>
      <c r="AM33" s="629"/>
      <c r="AN33" s="629"/>
      <c r="AO33" s="630"/>
      <c r="AP33" s="671"/>
      <c r="AQ33" s="672"/>
      <c r="AR33" s="672"/>
      <c r="AS33" s="672"/>
      <c r="AT33" s="675"/>
      <c r="AU33" s="207"/>
      <c r="AV33" s="207"/>
      <c r="AW33" s="207"/>
      <c r="AX33" s="644" t="s">
        <v>307</v>
      </c>
      <c r="AY33" s="645"/>
      <c r="AZ33" s="645"/>
      <c r="BA33" s="645"/>
      <c r="BB33" s="645"/>
      <c r="BC33" s="645"/>
      <c r="BD33" s="645"/>
      <c r="BE33" s="645"/>
      <c r="BF33" s="646"/>
      <c r="BG33" s="681">
        <v>99.9</v>
      </c>
      <c r="BH33" s="682"/>
      <c r="BI33" s="682"/>
      <c r="BJ33" s="682"/>
      <c r="BK33" s="682"/>
      <c r="BL33" s="682"/>
      <c r="BM33" s="683">
        <v>99.2</v>
      </c>
      <c r="BN33" s="682"/>
      <c r="BO33" s="682"/>
      <c r="BP33" s="682"/>
      <c r="BQ33" s="684"/>
      <c r="BR33" s="681">
        <v>99.7</v>
      </c>
      <c r="BS33" s="682"/>
      <c r="BT33" s="682"/>
      <c r="BU33" s="682"/>
      <c r="BV33" s="682"/>
      <c r="BW33" s="682"/>
      <c r="BX33" s="683">
        <v>99.2</v>
      </c>
      <c r="BY33" s="682"/>
      <c r="BZ33" s="682"/>
      <c r="CA33" s="682"/>
      <c r="CB33" s="684"/>
      <c r="CD33" s="620" t="s">
        <v>308</v>
      </c>
      <c r="CE33" s="621"/>
      <c r="CF33" s="621"/>
      <c r="CG33" s="621"/>
      <c r="CH33" s="621"/>
      <c r="CI33" s="621"/>
      <c r="CJ33" s="621"/>
      <c r="CK33" s="621"/>
      <c r="CL33" s="621"/>
      <c r="CM33" s="621"/>
      <c r="CN33" s="621"/>
      <c r="CO33" s="621"/>
      <c r="CP33" s="621"/>
      <c r="CQ33" s="622"/>
      <c r="CR33" s="623">
        <v>2167566</v>
      </c>
      <c r="CS33" s="654"/>
      <c r="CT33" s="654"/>
      <c r="CU33" s="654"/>
      <c r="CV33" s="654"/>
      <c r="CW33" s="654"/>
      <c r="CX33" s="654"/>
      <c r="CY33" s="655"/>
      <c r="CZ33" s="628">
        <v>49.4</v>
      </c>
      <c r="DA33" s="656"/>
      <c r="DB33" s="656"/>
      <c r="DC33" s="658"/>
      <c r="DD33" s="632">
        <v>1693065</v>
      </c>
      <c r="DE33" s="654"/>
      <c r="DF33" s="654"/>
      <c r="DG33" s="654"/>
      <c r="DH33" s="654"/>
      <c r="DI33" s="654"/>
      <c r="DJ33" s="654"/>
      <c r="DK33" s="655"/>
      <c r="DL33" s="632">
        <v>1205778</v>
      </c>
      <c r="DM33" s="654"/>
      <c r="DN33" s="654"/>
      <c r="DO33" s="654"/>
      <c r="DP33" s="654"/>
      <c r="DQ33" s="654"/>
      <c r="DR33" s="654"/>
      <c r="DS33" s="654"/>
      <c r="DT33" s="654"/>
      <c r="DU33" s="654"/>
      <c r="DV33" s="655"/>
      <c r="DW33" s="628">
        <v>41.2</v>
      </c>
      <c r="DX33" s="656"/>
      <c r="DY33" s="656"/>
      <c r="DZ33" s="656"/>
      <c r="EA33" s="656"/>
      <c r="EB33" s="656"/>
      <c r="EC33" s="657"/>
    </row>
    <row r="34" spans="2:133" ht="11.25" customHeight="1" x14ac:dyDescent="0.15">
      <c r="B34" s="620" t="s">
        <v>309</v>
      </c>
      <c r="C34" s="621"/>
      <c r="D34" s="621"/>
      <c r="E34" s="621"/>
      <c r="F34" s="621"/>
      <c r="G34" s="621"/>
      <c r="H34" s="621"/>
      <c r="I34" s="621"/>
      <c r="J34" s="621"/>
      <c r="K34" s="621"/>
      <c r="L34" s="621"/>
      <c r="M34" s="621"/>
      <c r="N34" s="621"/>
      <c r="O34" s="621"/>
      <c r="P34" s="621"/>
      <c r="Q34" s="622"/>
      <c r="R34" s="623">
        <v>53455</v>
      </c>
      <c r="S34" s="624"/>
      <c r="T34" s="624"/>
      <c r="U34" s="624"/>
      <c r="V34" s="624"/>
      <c r="W34" s="624"/>
      <c r="X34" s="624"/>
      <c r="Y34" s="625"/>
      <c r="Z34" s="626">
        <v>1.2</v>
      </c>
      <c r="AA34" s="626"/>
      <c r="AB34" s="626"/>
      <c r="AC34" s="626"/>
      <c r="AD34" s="627" t="s">
        <v>122</v>
      </c>
      <c r="AE34" s="627"/>
      <c r="AF34" s="627"/>
      <c r="AG34" s="627"/>
      <c r="AH34" s="627"/>
      <c r="AI34" s="627"/>
      <c r="AJ34" s="627"/>
      <c r="AK34" s="627"/>
      <c r="AL34" s="628" t="s">
        <v>122</v>
      </c>
      <c r="AM34" s="629"/>
      <c r="AN34" s="629"/>
      <c r="AO34" s="630"/>
      <c r="AP34" s="208"/>
      <c r="AQ34" s="209"/>
      <c r="AS34" s="206"/>
      <c r="AT34" s="206"/>
      <c r="AU34" s="206"/>
      <c r="AV34" s="206"/>
      <c r="AW34" s="206"/>
      <c r="AX34" s="206"/>
      <c r="AY34" s="206"/>
      <c r="AZ34" s="206"/>
      <c r="BA34" s="206"/>
      <c r="BB34" s="206"/>
      <c r="BC34" s="206"/>
      <c r="BD34" s="206"/>
      <c r="BE34" s="206"/>
      <c r="BF34" s="206"/>
      <c r="BG34" s="209"/>
      <c r="BH34" s="209"/>
      <c r="BI34" s="209"/>
      <c r="BJ34" s="209"/>
      <c r="BK34" s="209"/>
      <c r="BL34" s="209"/>
      <c r="BM34" s="209"/>
      <c r="BN34" s="209"/>
      <c r="BO34" s="209"/>
      <c r="BP34" s="209"/>
      <c r="BQ34" s="209"/>
      <c r="BR34" s="209"/>
      <c r="BS34" s="209"/>
      <c r="BT34" s="209"/>
      <c r="BU34" s="209"/>
      <c r="BV34" s="209"/>
      <c r="BW34" s="209"/>
      <c r="BX34" s="209"/>
      <c r="BY34" s="209"/>
      <c r="BZ34" s="209"/>
      <c r="CA34" s="209"/>
      <c r="CB34" s="209"/>
      <c r="CD34" s="620" t="s">
        <v>310</v>
      </c>
      <c r="CE34" s="621"/>
      <c r="CF34" s="621"/>
      <c r="CG34" s="621"/>
      <c r="CH34" s="621"/>
      <c r="CI34" s="621"/>
      <c r="CJ34" s="621"/>
      <c r="CK34" s="621"/>
      <c r="CL34" s="621"/>
      <c r="CM34" s="621"/>
      <c r="CN34" s="621"/>
      <c r="CO34" s="621"/>
      <c r="CP34" s="621"/>
      <c r="CQ34" s="622"/>
      <c r="CR34" s="623">
        <v>623698</v>
      </c>
      <c r="CS34" s="624"/>
      <c r="CT34" s="624"/>
      <c r="CU34" s="624"/>
      <c r="CV34" s="624"/>
      <c r="CW34" s="624"/>
      <c r="CX34" s="624"/>
      <c r="CY34" s="625"/>
      <c r="CZ34" s="628">
        <v>14.2</v>
      </c>
      <c r="DA34" s="656"/>
      <c r="DB34" s="656"/>
      <c r="DC34" s="658"/>
      <c r="DD34" s="632">
        <v>497546</v>
      </c>
      <c r="DE34" s="624"/>
      <c r="DF34" s="624"/>
      <c r="DG34" s="624"/>
      <c r="DH34" s="624"/>
      <c r="DI34" s="624"/>
      <c r="DJ34" s="624"/>
      <c r="DK34" s="625"/>
      <c r="DL34" s="632">
        <v>405194</v>
      </c>
      <c r="DM34" s="624"/>
      <c r="DN34" s="624"/>
      <c r="DO34" s="624"/>
      <c r="DP34" s="624"/>
      <c r="DQ34" s="624"/>
      <c r="DR34" s="624"/>
      <c r="DS34" s="624"/>
      <c r="DT34" s="624"/>
      <c r="DU34" s="624"/>
      <c r="DV34" s="625"/>
      <c r="DW34" s="628">
        <v>13.8</v>
      </c>
      <c r="DX34" s="656"/>
      <c r="DY34" s="656"/>
      <c r="DZ34" s="656"/>
      <c r="EA34" s="656"/>
      <c r="EB34" s="656"/>
      <c r="EC34" s="657"/>
    </row>
    <row r="35" spans="2:133" ht="11.25" customHeight="1" x14ac:dyDescent="0.15">
      <c r="B35" s="620" t="s">
        <v>311</v>
      </c>
      <c r="C35" s="621"/>
      <c r="D35" s="621"/>
      <c r="E35" s="621"/>
      <c r="F35" s="621"/>
      <c r="G35" s="621"/>
      <c r="H35" s="621"/>
      <c r="I35" s="621"/>
      <c r="J35" s="621"/>
      <c r="K35" s="621"/>
      <c r="L35" s="621"/>
      <c r="M35" s="621"/>
      <c r="N35" s="621"/>
      <c r="O35" s="621"/>
      <c r="P35" s="621"/>
      <c r="Q35" s="622"/>
      <c r="R35" s="623">
        <v>141401</v>
      </c>
      <c r="S35" s="624"/>
      <c r="T35" s="624"/>
      <c r="U35" s="624"/>
      <c r="V35" s="624"/>
      <c r="W35" s="624"/>
      <c r="X35" s="624"/>
      <c r="Y35" s="625"/>
      <c r="Z35" s="626">
        <v>3.1</v>
      </c>
      <c r="AA35" s="626"/>
      <c r="AB35" s="626"/>
      <c r="AC35" s="626"/>
      <c r="AD35" s="627" t="s">
        <v>122</v>
      </c>
      <c r="AE35" s="627"/>
      <c r="AF35" s="627"/>
      <c r="AG35" s="627"/>
      <c r="AH35" s="627"/>
      <c r="AI35" s="627"/>
      <c r="AJ35" s="627"/>
      <c r="AK35" s="627"/>
      <c r="AL35" s="628" t="s">
        <v>122</v>
      </c>
      <c r="AM35" s="629"/>
      <c r="AN35" s="629"/>
      <c r="AO35" s="630"/>
      <c r="AP35" s="210"/>
      <c r="AQ35" s="605" t="s">
        <v>312</v>
      </c>
      <c r="AR35" s="606"/>
      <c r="AS35" s="606"/>
      <c r="AT35" s="606"/>
      <c r="AU35" s="606"/>
      <c r="AV35" s="606"/>
      <c r="AW35" s="606"/>
      <c r="AX35" s="606"/>
      <c r="AY35" s="606"/>
      <c r="AZ35" s="606"/>
      <c r="BA35" s="606"/>
      <c r="BB35" s="606"/>
      <c r="BC35" s="606"/>
      <c r="BD35" s="606"/>
      <c r="BE35" s="606"/>
      <c r="BF35" s="607"/>
      <c r="BG35" s="605" t="s">
        <v>313</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314</v>
      </c>
      <c r="CE35" s="621"/>
      <c r="CF35" s="621"/>
      <c r="CG35" s="621"/>
      <c r="CH35" s="621"/>
      <c r="CI35" s="621"/>
      <c r="CJ35" s="621"/>
      <c r="CK35" s="621"/>
      <c r="CL35" s="621"/>
      <c r="CM35" s="621"/>
      <c r="CN35" s="621"/>
      <c r="CO35" s="621"/>
      <c r="CP35" s="621"/>
      <c r="CQ35" s="622"/>
      <c r="CR35" s="623">
        <v>208225</v>
      </c>
      <c r="CS35" s="654"/>
      <c r="CT35" s="654"/>
      <c r="CU35" s="654"/>
      <c r="CV35" s="654"/>
      <c r="CW35" s="654"/>
      <c r="CX35" s="654"/>
      <c r="CY35" s="655"/>
      <c r="CZ35" s="628">
        <v>4.7</v>
      </c>
      <c r="DA35" s="656"/>
      <c r="DB35" s="656"/>
      <c r="DC35" s="658"/>
      <c r="DD35" s="632">
        <v>162356</v>
      </c>
      <c r="DE35" s="654"/>
      <c r="DF35" s="654"/>
      <c r="DG35" s="654"/>
      <c r="DH35" s="654"/>
      <c r="DI35" s="654"/>
      <c r="DJ35" s="654"/>
      <c r="DK35" s="655"/>
      <c r="DL35" s="632">
        <v>159773</v>
      </c>
      <c r="DM35" s="654"/>
      <c r="DN35" s="654"/>
      <c r="DO35" s="654"/>
      <c r="DP35" s="654"/>
      <c r="DQ35" s="654"/>
      <c r="DR35" s="654"/>
      <c r="DS35" s="654"/>
      <c r="DT35" s="654"/>
      <c r="DU35" s="654"/>
      <c r="DV35" s="655"/>
      <c r="DW35" s="628">
        <v>5.5</v>
      </c>
      <c r="DX35" s="656"/>
      <c r="DY35" s="656"/>
      <c r="DZ35" s="656"/>
      <c r="EA35" s="656"/>
      <c r="EB35" s="656"/>
      <c r="EC35" s="657"/>
    </row>
    <row r="36" spans="2:133" ht="11.25" customHeight="1" x14ac:dyDescent="0.15">
      <c r="B36" s="620" t="s">
        <v>315</v>
      </c>
      <c r="C36" s="621"/>
      <c r="D36" s="621"/>
      <c r="E36" s="621"/>
      <c r="F36" s="621"/>
      <c r="G36" s="621"/>
      <c r="H36" s="621"/>
      <c r="I36" s="621"/>
      <c r="J36" s="621"/>
      <c r="K36" s="621"/>
      <c r="L36" s="621"/>
      <c r="M36" s="621"/>
      <c r="N36" s="621"/>
      <c r="O36" s="621"/>
      <c r="P36" s="621"/>
      <c r="Q36" s="622"/>
      <c r="R36" s="623">
        <v>5901</v>
      </c>
      <c r="S36" s="624"/>
      <c r="T36" s="624"/>
      <c r="U36" s="624"/>
      <c r="V36" s="624"/>
      <c r="W36" s="624"/>
      <c r="X36" s="624"/>
      <c r="Y36" s="625"/>
      <c r="Z36" s="626">
        <v>0.1</v>
      </c>
      <c r="AA36" s="626"/>
      <c r="AB36" s="626"/>
      <c r="AC36" s="626"/>
      <c r="AD36" s="627" t="s">
        <v>122</v>
      </c>
      <c r="AE36" s="627"/>
      <c r="AF36" s="627"/>
      <c r="AG36" s="627"/>
      <c r="AH36" s="627"/>
      <c r="AI36" s="627"/>
      <c r="AJ36" s="627"/>
      <c r="AK36" s="627"/>
      <c r="AL36" s="628" t="s">
        <v>122</v>
      </c>
      <c r="AM36" s="629"/>
      <c r="AN36" s="629"/>
      <c r="AO36" s="630"/>
      <c r="AP36" s="210"/>
      <c r="AQ36" s="685" t="s">
        <v>316</v>
      </c>
      <c r="AR36" s="686"/>
      <c r="AS36" s="686"/>
      <c r="AT36" s="686"/>
      <c r="AU36" s="686"/>
      <c r="AV36" s="686"/>
      <c r="AW36" s="686"/>
      <c r="AX36" s="686"/>
      <c r="AY36" s="687"/>
      <c r="AZ36" s="612">
        <v>452378</v>
      </c>
      <c r="BA36" s="613"/>
      <c r="BB36" s="613"/>
      <c r="BC36" s="613"/>
      <c r="BD36" s="613"/>
      <c r="BE36" s="613"/>
      <c r="BF36" s="688"/>
      <c r="BG36" s="609" t="s">
        <v>317</v>
      </c>
      <c r="BH36" s="610"/>
      <c r="BI36" s="610"/>
      <c r="BJ36" s="610"/>
      <c r="BK36" s="610"/>
      <c r="BL36" s="610"/>
      <c r="BM36" s="610"/>
      <c r="BN36" s="610"/>
      <c r="BO36" s="610"/>
      <c r="BP36" s="610"/>
      <c r="BQ36" s="610"/>
      <c r="BR36" s="610"/>
      <c r="BS36" s="610"/>
      <c r="BT36" s="610"/>
      <c r="BU36" s="611"/>
      <c r="BV36" s="612">
        <v>16572</v>
      </c>
      <c r="BW36" s="613"/>
      <c r="BX36" s="613"/>
      <c r="BY36" s="613"/>
      <c r="BZ36" s="613"/>
      <c r="CA36" s="613"/>
      <c r="CB36" s="688"/>
      <c r="CD36" s="620" t="s">
        <v>318</v>
      </c>
      <c r="CE36" s="621"/>
      <c r="CF36" s="621"/>
      <c r="CG36" s="621"/>
      <c r="CH36" s="621"/>
      <c r="CI36" s="621"/>
      <c r="CJ36" s="621"/>
      <c r="CK36" s="621"/>
      <c r="CL36" s="621"/>
      <c r="CM36" s="621"/>
      <c r="CN36" s="621"/>
      <c r="CO36" s="621"/>
      <c r="CP36" s="621"/>
      <c r="CQ36" s="622"/>
      <c r="CR36" s="623">
        <v>815748</v>
      </c>
      <c r="CS36" s="624"/>
      <c r="CT36" s="624"/>
      <c r="CU36" s="624"/>
      <c r="CV36" s="624"/>
      <c r="CW36" s="624"/>
      <c r="CX36" s="624"/>
      <c r="CY36" s="625"/>
      <c r="CZ36" s="628">
        <v>18.600000000000001</v>
      </c>
      <c r="DA36" s="656"/>
      <c r="DB36" s="656"/>
      <c r="DC36" s="658"/>
      <c r="DD36" s="632">
        <v>623863</v>
      </c>
      <c r="DE36" s="624"/>
      <c r="DF36" s="624"/>
      <c r="DG36" s="624"/>
      <c r="DH36" s="624"/>
      <c r="DI36" s="624"/>
      <c r="DJ36" s="624"/>
      <c r="DK36" s="625"/>
      <c r="DL36" s="632">
        <v>451491</v>
      </c>
      <c r="DM36" s="624"/>
      <c r="DN36" s="624"/>
      <c r="DO36" s="624"/>
      <c r="DP36" s="624"/>
      <c r="DQ36" s="624"/>
      <c r="DR36" s="624"/>
      <c r="DS36" s="624"/>
      <c r="DT36" s="624"/>
      <c r="DU36" s="624"/>
      <c r="DV36" s="625"/>
      <c r="DW36" s="628">
        <v>15.4</v>
      </c>
      <c r="DX36" s="656"/>
      <c r="DY36" s="656"/>
      <c r="DZ36" s="656"/>
      <c r="EA36" s="656"/>
      <c r="EB36" s="656"/>
      <c r="EC36" s="657"/>
    </row>
    <row r="37" spans="2:133" ht="11.25" customHeight="1" x14ac:dyDescent="0.15">
      <c r="B37" s="620" t="s">
        <v>319</v>
      </c>
      <c r="C37" s="621"/>
      <c r="D37" s="621"/>
      <c r="E37" s="621"/>
      <c r="F37" s="621"/>
      <c r="G37" s="621"/>
      <c r="H37" s="621"/>
      <c r="I37" s="621"/>
      <c r="J37" s="621"/>
      <c r="K37" s="621"/>
      <c r="L37" s="621"/>
      <c r="M37" s="621"/>
      <c r="N37" s="621"/>
      <c r="O37" s="621"/>
      <c r="P37" s="621"/>
      <c r="Q37" s="622"/>
      <c r="R37" s="623">
        <v>58671</v>
      </c>
      <c r="S37" s="624"/>
      <c r="T37" s="624"/>
      <c r="U37" s="624"/>
      <c r="V37" s="624"/>
      <c r="W37" s="624"/>
      <c r="X37" s="624"/>
      <c r="Y37" s="625"/>
      <c r="Z37" s="626">
        <v>1.3</v>
      </c>
      <c r="AA37" s="626"/>
      <c r="AB37" s="626"/>
      <c r="AC37" s="626"/>
      <c r="AD37" s="627">
        <v>190</v>
      </c>
      <c r="AE37" s="627"/>
      <c r="AF37" s="627"/>
      <c r="AG37" s="627"/>
      <c r="AH37" s="627"/>
      <c r="AI37" s="627"/>
      <c r="AJ37" s="627"/>
      <c r="AK37" s="627"/>
      <c r="AL37" s="628">
        <v>0</v>
      </c>
      <c r="AM37" s="629"/>
      <c r="AN37" s="629"/>
      <c r="AO37" s="630"/>
      <c r="AQ37" s="689" t="s">
        <v>320</v>
      </c>
      <c r="AR37" s="690"/>
      <c r="AS37" s="690"/>
      <c r="AT37" s="690"/>
      <c r="AU37" s="690"/>
      <c r="AV37" s="690"/>
      <c r="AW37" s="690"/>
      <c r="AX37" s="690"/>
      <c r="AY37" s="691"/>
      <c r="AZ37" s="623">
        <v>143167</v>
      </c>
      <c r="BA37" s="624"/>
      <c r="BB37" s="624"/>
      <c r="BC37" s="624"/>
      <c r="BD37" s="654"/>
      <c r="BE37" s="654"/>
      <c r="BF37" s="680"/>
      <c r="BG37" s="620" t="s">
        <v>321</v>
      </c>
      <c r="BH37" s="621"/>
      <c r="BI37" s="621"/>
      <c r="BJ37" s="621"/>
      <c r="BK37" s="621"/>
      <c r="BL37" s="621"/>
      <c r="BM37" s="621"/>
      <c r="BN37" s="621"/>
      <c r="BO37" s="621"/>
      <c r="BP37" s="621"/>
      <c r="BQ37" s="621"/>
      <c r="BR37" s="621"/>
      <c r="BS37" s="621"/>
      <c r="BT37" s="621"/>
      <c r="BU37" s="622"/>
      <c r="BV37" s="623">
        <v>15911</v>
      </c>
      <c r="BW37" s="624"/>
      <c r="BX37" s="624"/>
      <c r="BY37" s="624"/>
      <c r="BZ37" s="624"/>
      <c r="CA37" s="624"/>
      <c r="CB37" s="633"/>
      <c r="CD37" s="620" t="s">
        <v>322</v>
      </c>
      <c r="CE37" s="621"/>
      <c r="CF37" s="621"/>
      <c r="CG37" s="621"/>
      <c r="CH37" s="621"/>
      <c r="CI37" s="621"/>
      <c r="CJ37" s="621"/>
      <c r="CK37" s="621"/>
      <c r="CL37" s="621"/>
      <c r="CM37" s="621"/>
      <c r="CN37" s="621"/>
      <c r="CO37" s="621"/>
      <c r="CP37" s="621"/>
      <c r="CQ37" s="622"/>
      <c r="CR37" s="623">
        <v>237092</v>
      </c>
      <c r="CS37" s="654"/>
      <c r="CT37" s="654"/>
      <c r="CU37" s="654"/>
      <c r="CV37" s="654"/>
      <c r="CW37" s="654"/>
      <c r="CX37" s="654"/>
      <c r="CY37" s="655"/>
      <c r="CZ37" s="628">
        <v>5.4</v>
      </c>
      <c r="DA37" s="656"/>
      <c r="DB37" s="656"/>
      <c r="DC37" s="658"/>
      <c r="DD37" s="632">
        <v>200692</v>
      </c>
      <c r="DE37" s="654"/>
      <c r="DF37" s="654"/>
      <c r="DG37" s="654"/>
      <c r="DH37" s="654"/>
      <c r="DI37" s="654"/>
      <c r="DJ37" s="654"/>
      <c r="DK37" s="655"/>
      <c r="DL37" s="632">
        <v>182588</v>
      </c>
      <c r="DM37" s="654"/>
      <c r="DN37" s="654"/>
      <c r="DO37" s="654"/>
      <c r="DP37" s="654"/>
      <c r="DQ37" s="654"/>
      <c r="DR37" s="654"/>
      <c r="DS37" s="654"/>
      <c r="DT37" s="654"/>
      <c r="DU37" s="654"/>
      <c r="DV37" s="655"/>
      <c r="DW37" s="628">
        <v>6.2</v>
      </c>
      <c r="DX37" s="656"/>
      <c r="DY37" s="656"/>
      <c r="DZ37" s="656"/>
      <c r="EA37" s="656"/>
      <c r="EB37" s="656"/>
      <c r="EC37" s="657"/>
    </row>
    <row r="38" spans="2:133" ht="11.25" customHeight="1" x14ac:dyDescent="0.15">
      <c r="B38" s="620" t="s">
        <v>323</v>
      </c>
      <c r="C38" s="621"/>
      <c r="D38" s="621"/>
      <c r="E38" s="621"/>
      <c r="F38" s="621"/>
      <c r="G38" s="621"/>
      <c r="H38" s="621"/>
      <c r="I38" s="621"/>
      <c r="J38" s="621"/>
      <c r="K38" s="621"/>
      <c r="L38" s="621"/>
      <c r="M38" s="621"/>
      <c r="N38" s="621"/>
      <c r="O38" s="621"/>
      <c r="P38" s="621"/>
      <c r="Q38" s="622"/>
      <c r="R38" s="623">
        <v>516800</v>
      </c>
      <c r="S38" s="624"/>
      <c r="T38" s="624"/>
      <c r="U38" s="624"/>
      <c r="V38" s="624"/>
      <c r="W38" s="624"/>
      <c r="X38" s="624"/>
      <c r="Y38" s="625"/>
      <c r="Z38" s="626">
        <v>11.4</v>
      </c>
      <c r="AA38" s="626"/>
      <c r="AB38" s="626"/>
      <c r="AC38" s="626"/>
      <c r="AD38" s="627" t="s">
        <v>122</v>
      </c>
      <c r="AE38" s="627"/>
      <c r="AF38" s="627"/>
      <c r="AG38" s="627"/>
      <c r="AH38" s="627"/>
      <c r="AI38" s="627"/>
      <c r="AJ38" s="627"/>
      <c r="AK38" s="627"/>
      <c r="AL38" s="628" t="s">
        <v>122</v>
      </c>
      <c r="AM38" s="629"/>
      <c r="AN38" s="629"/>
      <c r="AO38" s="630"/>
      <c r="AQ38" s="689" t="s">
        <v>324</v>
      </c>
      <c r="AR38" s="690"/>
      <c r="AS38" s="690"/>
      <c r="AT38" s="690"/>
      <c r="AU38" s="690"/>
      <c r="AV38" s="690"/>
      <c r="AW38" s="690"/>
      <c r="AX38" s="690"/>
      <c r="AY38" s="691"/>
      <c r="AZ38" s="623">
        <v>88990</v>
      </c>
      <c r="BA38" s="624"/>
      <c r="BB38" s="624"/>
      <c r="BC38" s="624"/>
      <c r="BD38" s="654"/>
      <c r="BE38" s="654"/>
      <c r="BF38" s="680"/>
      <c r="BG38" s="620" t="s">
        <v>325</v>
      </c>
      <c r="BH38" s="621"/>
      <c r="BI38" s="621"/>
      <c r="BJ38" s="621"/>
      <c r="BK38" s="621"/>
      <c r="BL38" s="621"/>
      <c r="BM38" s="621"/>
      <c r="BN38" s="621"/>
      <c r="BO38" s="621"/>
      <c r="BP38" s="621"/>
      <c r="BQ38" s="621"/>
      <c r="BR38" s="621"/>
      <c r="BS38" s="621"/>
      <c r="BT38" s="621"/>
      <c r="BU38" s="622"/>
      <c r="BV38" s="623">
        <v>344</v>
      </c>
      <c r="BW38" s="624"/>
      <c r="BX38" s="624"/>
      <c r="BY38" s="624"/>
      <c r="BZ38" s="624"/>
      <c r="CA38" s="624"/>
      <c r="CB38" s="633"/>
      <c r="CD38" s="620" t="s">
        <v>326</v>
      </c>
      <c r="CE38" s="621"/>
      <c r="CF38" s="621"/>
      <c r="CG38" s="621"/>
      <c r="CH38" s="621"/>
      <c r="CI38" s="621"/>
      <c r="CJ38" s="621"/>
      <c r="CK38" s="621"/>
      <c r="CL38" s="621"/>
      <c r="CM38" s="621"/>
      <c r="CN38" s="621"/>
      <c r="CO38" s="621"/>
      <c r="CP38" s="621"/>
      <c r="CQ38" s="622"/>
      <c r="CR38" s="623">
        <v>217525</v>
      </c>
      <c r="CS38" s="624"/>
      <c r="CT38" s="624"/>
      <c r="CU38" s="624"/>
      <c r="CV38" s="624"/>
      <c r="CW38" s="624"/>
      <c r="CX38" s="624"/>
      <c r="CY38" s="625"/>
      <c r="CZ38" s="628">
        <v>5</v>
      </c>
      <c r="DA38" s="656"/>
      <c r="DB38" s="656"/>
      <c r="DC38" s="658"/>
      <c r="DD38" s="632">
        <v>189320</v>
      </c>
      <c r="DE38" s="624"/>
      <c r="DF38" s="624"/>
      <c r="DG38" s="624"/>
      <c r="DH38" s="624"/>
      <c r="DI38" s="624"/>
      <c r="DJ38" s="624"/>
      <c r="DK38" s="625"/>
      <c r="DL38" s="632">
        <v>189320</v>
      </c>
      <c r="DM38" s="624"/>
      <c r="DN38" s="624"/>
      <c r="DO38" s="624"/>
      <c r="DP38" s="624"/>
      <c r="DQ38" s="624"/>
      <c r="DR38" s="624"/>
      <c r="DS38" s="624"/>
      <c r="DT38" s="624"/>
      <c r="DU38" s="624"/>
      <c r="DV38" s="625"/>
      <c r="DW38" s="628">
        <v>6.5</v>
      </c>
      <c r="DX38" s="656"/>
      <c r="DY38" s="656"/>
      <c r="DZ38" s="656"/>
      <c r="EA38" s="656"/>
      <c r="EB38" s="656"/>
      <c r="EC38" s="657"/>
    </row>
    <row r="39" spans="2:133" ht="11.25" customHeight="1" x14ac:dyDescent="0.15">
      <c r="B39" s="620" t="s">
        <v>327</v>
      </c>
      <c r="C39" s="621"/>
      <c r="D39" s="621"/>
      <c r="E39" s="621"/>
      <c r="F39" s="621"/>
      <c r="G39" s="621"/>
      <c r="H39" s="621"/>
      <c r="I39" s="621"/>
      <c r="J39" s="621"/>
      <c r="K39" s="621"/>
      <c r="L39" s="621"/>
      <c r="M39" s="621"/>
      <c r="N39" s="621"/>
      <c r="O39" s="621"/>
      <c r="P39" s="621"/>
      <c r="Q39" s="622"/>
      <c r="R39" s="623" t="s">
        <v>122</v>
      </c>
      <c r="S39" s="624"/>
      <c r="T39" s="624"/>
      <c r="U39" s="624"/>
      <c r="V39" s="624"/>
      <c r="W39" s="624"/>
      <c r="X39" s="624"/>
      <c r="Y39" s="625"/>
      <c r="Z39" s="626" t="s">
        <v>122</v>
      </c>
      <c r="AA39" s="626"/>
      <c r="AB39" s="626"/>
      <c r="AC39" s="626"/>
      <c r="AD39" s="627" t="s">
        <v>122</v>
      </c>
      <c r="AE39" s="627"/>
      <c r="AF39" s="627"/>
      <c r="AG39" s="627"/>
      <c r="AH39" s="627"/>
      <c r="AI39" s="627"/>
      <c r="AJ39" s="627"/>
      <c r="AK39" s="627"/>
      <c r="AL39" s="628" t="s">
        <v>122</v>
      </c>
      <c r="AM39" s="629"/>
      <c r="AN39" s="629"/>
      <c r="AO39" s="630"/>
      <c r="AQ39" s="689" t="s">
        <v>328</v>
      </c>
      <c r="AR39" s="690"/>
      <c r="AS39" s="690"/>
      <c r="AT39" s="690"/>
      <c r="AU39" s="690"/>
      <c r="AV39" s="690"/>
      <c r="AW39" s="690"/>
      <c r="AX39" s="690"/>
      <c r="AY39" s="691"/>
      <c r="AZ39" s="623">
        <v>2696</v>
      </c>
      <c r="BA39" s="624"/>
      <c r="BB39" s="624"/>
      <c r="BC39" s="624"/>
      <c r="BD39" s="654"/>
      <c r="BE39" s="654"/>
      <c r="BF39" s="680"/>
      <c r="BG39" s="620" t="s">
        <v>329</v>
      </c>
      <c r="BH39" s="621"/>
      <c r="BI39" s="621"/>
      <c r="BJ39" s="621"/>
      <c r="BK39" s="621"/>
      <c r="BL39" s="621"/>
      <c r="BM39" s="621"/>
      <c r="BN39" s="621"/>
      <c r="BO39" s="621"/>
      <c r="BP39" s="621"/>
      <c r="BQ39" s="621"/>
      <c r="BR39" s="621"/>
      <c r="BS39" s="621"/>
      <c r="BT39" s="621"/>
      <c r="BU39" s="622"/>
      <c r="BV39" s="623">
        <v>516</v>
      </c>
      <c r="BW39" s="624"/>
      <c r="BX39" s="624"/>
      <c r="BY39" s="624"/>
      <c r="BZ39" s="624"/>
      <c r="CA39" s="624"/>
      <c r="CB39" s="633"/>
      <c r="CD39" s="620" t="s">
        <v>330</v>
      </c>
      <c r="CE39" s="621"/>
      <c r="CF39" s="621"/>
      <c r="CG39" s="621"/>
      <c r="CH39" s="621"/>
      <c r="CI39" s="621"/>
      <c r="CJ39" s="621"/>
      <c r="CK39" s="621"/>
      <c r="CL39" s="621"/>
      <c r="CM39" s="621"/>
      <c r="CN39" s="621"/>
      <c r="CO39" s="621"/>
      <c r="CP39" s="621"/>
      <c r="CQ39" s="622"/>
      <c r="CR39" s="623">
        <v>277370</v>
      </c>
      <c r="CS39" s="654"/>
      <c r="CT39" s="654"/>
      <c r="CU39" s="654"/>
      <c r="CV39" s="654"/>
      <c r="CW39" s="654"/>
      <c r="CX39" s="654"/>
      <c r="CY39" s="655"/>
      <c r="CZ39" s="628">
        <v>6.3</v>
      </c>
      <c r="DA39" s="656"/>
      <c r="DB39" s="656"/>
      <c r="DC39" s="658"/>
      <c r="DD39" s="632">
        <v>219980</v>
      </c>
      <c r="DE39" s="654"/>
      <c r="DF39" s="654"/>
      <c r="DG39" s="654"/>
      <c r="DH39" s="654"/>
      <c r="DI39" s="654"/>
      <c r="DJ39" s="654"/>
      <c r="DK39" s="655"/>
      <c r="DL39" s="632" t="s">
        <v>122</v>
      </c>
      <c r="DM39" s="654"/>
      <c r="DN39" s="654"/>
      <c r="DO39" s="654"/>
      <c r="DP39" s="654"/>
      <c r="DQ39" s="654"/>
      <c r="DR39" s="654"/>
      <c r="DS39" s="654"/>
      <c r="DT39" s="654"/>
      <c r="DU39" s="654"/>
      <c r="DV39" s="655"/>
      <c r="DW39" s="628" t="s">
        <v>122</v>
      </c>
      <c r="DX39" s="656"/>
      <c r="DY39" s="656"/>
      <c r="DZ39" s="656"/>
      <c r="EA39" s="656"/>
      <c r="EB39" s="656"/>
      <c r="EC39" s="657"/>
    </row>
    <row r="40" spans="2:133" ht="11.25" customHeight="1" x14ac:dyDescent="0.15">
      <c r="B40" s="620" t="s">
        <v>331</v>
      </c>
      <c r="C40" s="621"/>
      <c r="D40" s="621"/>
      <c r="E40" s="621"/>
      <c r="F40" s="621"/>
      <c r="G40" s="621"/>
      <c r="H40" s="621"/>
      <c r="I40" s="621"/>
      <c r="J40" s="621"/>
      <c r="K40" s="621"/>
      <c r="L40" s="621"/>
      <c r="M40" s="621"/>
      <c r="N40" s="621"/>
      <c r="O40" s="621"/>
      <c r="P40" s="621"/>
      <c r="Q40" s="622"/>
      <c r="R40" s="623" t="s">
        <v>122</v>
      </c>
      <c r="S40" s="624"/>
      <c r="T40" s="624"/>
      <c r="U40" s="624"/>
      <c r="V40" s="624"/>
      <c r="W40" s="624"/>
      <c r="X40" s="624"/>
      <c r="Y40" s="625"/>
      <c r="Z40" s="626" t="s">
        <v>122</v>
      </c>
      <c r="AA40" s="626"/>
      <c r="AB40" s="626"/>
      <c r="AC40" s="626"/>
      <c r="AD40" s="627" t="s">
        <v>122</v>
      </c>
      <c r="AE40" s="627"/>
      <c r="AF40" s="627"/>
      <c r="AG40" s="627"/>
      <c r="AH40" s="627"/>
      <c r="AI40" s="627"/>
      <c r="AJ40" s="627"/>
      <c r="AK40" s="627"/>
      <c r="AL40" s="628" t="s">
        <v>122</v>
      </c>
      <c r="AM40" s="629"/>
      <c r="AN40" s="629"/>
      <c r="AO40" s="630"/>
      <c r="AQ40" s="689" t="s">
        <v>332</v>
      </c>
      <c r="AR40" s="690"/>
      <c r="AS40" s="690"/>
      <c r="AT40" s="690"/>
      <c r="AU40" s="690"/>
      <c r="AV40" s="690"/>
      <c r="AW40" s="690"/>
      <c r="AX40" s="690"/>
      <c r="AY40" s="691"/>
      <c r="AZ40" s="623" t="s">
        <v>122</v>
      </c>
      <c r="BA40" s="624"/>
      <c r="BB40" s="624"/>
      <c r="BC40" s="624"/>
      <c r="BD40" s="654"/>
      <c r="BE40" s="654"/>
      <c r="BF40" s="680"/>
      <c r="BG40" s="669" t="s">
        <v>333</v>
      </c>
      <c r="BH40" s="670"/>
      <c r="BI40" s="670"/>
      <c r="BJ40" s="670"/>
      <c r="BK40" s="670"/>
      <c r="BL40" s="211"/>
      <c r="BM40" s="621" t="s">
        <v>334</v>
      </c>
      <c r="BN40" s="621"/>
      <c r="BO40" s="621"/>
      <c r="BP40" s="621"/>
      <c r="BQ40" s="621"/>
      <c r="BR40" s="621"/>
      <c r="BS40" s="621"/>
      <c r="BT40" s="621"/>
      <c r="BU40" s="622"/>
      <c r="BV40" s="623">
        <v>171</v>
      </c>
      <c r="BW40" s="624"/>
      <c r="BX40" s="624"/>
      <c r="BY40" s="624"/>
      <c r="BZ40" s="624"/>
      <c r="CA40" s="624"/>
      <c r="CB40" s="633"/>
      <c r="CD40" s="620" t="s">
        <v>335</v>
      </c>
      <c r="CE40" s="621"/>
      <c r="CF40" s="621"/>
      <c r="CG40" s="621"/>
      <c r="CH40" s="621"/>
      <c r="CI40" s="621"/>
      <c r="CJ40" s="621"/>
      <c r="CK40" s="621"/>
      <c r="CL40" s="621"/>
      <c r="CM40" s="621"/>
      <c r="CN40" s="621"/>
      <c r="CO40" s="621"/>
      <c r="CP40" s="621"/>
      <c r="CQ40" s="622"/>
      <c r="CR40" s="623">
        <v>25000</v>
      </c>
      <c r="CS40" s="624"/>
      <c r="CT40" s="624"/>
      <c r="CU40" s="624"/>
      <c r="CV40" s="624"/>
      <c r="CW40" s="624"/>
      <c r="CX40" s="624"/>
      <c r="CY40" s="625"/>
      <c r="CZ40" s="628">
        <v>0.6</v>
      </c>
      <c r="DA40" s="656"/>
      <c r="DB40" s="656"/>
      <c r="DC40" s="658"/>
      <c r="DD40" s="632" t="s">
        <v>122</v>
      </c>
      <c r="DE40" s="624"/>
      <c r="DF40" s="624"/>
      <c r="DG40" s="624"/>
      <c r="DH40" s="624"/>
      <c r="DI40" s="624"/>
      <c r="DJ40" s="624"/>
      <c r="DK40" s="625"/>
      <c r="DL40" s="632" t="s">
        <v>122</v>
      </c>
      <c r="DM40" s="624"/>
      <c r="DN40" s="624"/>
      <c r="DO40" s="624"/>
      <c r="DP40" s="624"/>
      <c r="DQ40" s="624"/>
      <c r="DR40" s="624"/>
      <c r="DS40" s="624"/>
      <c r="DT40" s="624"/>
      <c r="DU40" s="624"/>
      <c r="DV40" s="625"/>
      <c r="DW40" s="628" t="s">
        <v>122</v>
      </c>
      <c r="DX40" s="656"/>
      <c r="DY40" s="656"/>
      <c r="DZ40" s="656"/>
      <c r="EA40" s="656"/>
      <c r="EB40" s="656"/>
      <c r="EC40" s="657"/>
    </row>
    <row r="41" spans="2:133" ht="11.25" customHeight="1" x14ac:dyDescent="0.15">
      <c r="B41" s="644" t="s">
        <v>336</v>
      </c>
      <c r="C41" s="645"/>
      <c r="D41" s="645"/>
      <c r="E41" s="645"/>
      <c r="F41" s="645"/>
      <c r="G41" s="645"/>
      <c r="H41" s="645"/>
      <c r="I41" s="645"/>
      <c r="J41" s="645"/>
      <c r="K41" s="645"/>
      <c r="L41" s="645"/>
      <c r="M41" s="645"/>
      <c r="N41" s="645"/>
      <c r="O41" s="645"/>
      <c r="P41" s="645"/>
      <c r="Q41" s="646"/>
      <c r="R41" s="698">
        <v>4517290</v>
      </c>
      <c r="S41" s="699"/>
      <c r="T41" s="699"/>
      <c r="U41" s="699"/>
      <c r="V41" s="699"/>
      <c r="W41" s="699"/>
      <c r="X41" s="699"/>
      <c r="Y41" s="700"/>
      <c r="Z41" s="701">
        <v>100</v>
      </c>
      <c r="AA41" s="701"/>
      <c r="AB41" s="701"/>
      <c r="AC41" s="701"/>
      <c r="AD41" s="702">
        <v>2928127</v>
      </c>
      <c r="AE41" s="702"/>
      <c r="AF41" s="702"/>
      <c r="AG41" s="702"/>
      <c r="AH41" s="702"/>
      <c r="AI41" s="702"/>
      <c r="AJ41" s="702"/>
      <c r="AK41" s="702"/>
      <c r="AL41" s="703">
        <v>100</v>
      </c>
      <c r="AM41" s="683"/>
      <c r="AN41" s="683"/>
      <c r="AO41" s="704"/>
      <c r="AQ41" s="689" t="s">
        <v>337</v>
      </c>
      <c r="AR41" s="690"/>
      <c r="AS41" s="690"/>
      <c r="AT41" s="690"/>
      <c r="AU41" s="690"/>
      <c r="AV41" s="690"/>
      <c r="AW41" s="690"/>
      <c r="AX41" s="690"/>
      <c r="AY41" s="691"/>
      <c r="AZ41" s="623">
        <v>109649</v>
      </c>
      <c r="BA41" s="624"/>
      <c r="BB41" s="624"/>
      <c r="BC41" s="624"/>
      <c r="BD41" s="654"/>
      <c r="BE41" s="654"/>
      <c r="BF41" s="680"/>
      <c r="BG41" s="669"/>
      <c r="BH41" s="670"/>
      <c r="BI41" s="670"/>
      <c r="BJ41" s="670"/>
      <c r="BK41" s="670"/>
      <c r="BL41" s="211"/>
      <c r="BM41" s="621" t="s">
        <v>338</v>
      </c>
      <c r="BN41" s="621"/>
      <c r="BO41" s="621"/>
      <c r="BP41" s="621"/>
      <c r="BQ41" s="621"/>
      <c r="BR41" s="621"/>
      <c r="BS41" s="621"/>
      <c r="BT41" s="621"/>
      <c r="BU41" s="622"/>
      <c r="BV41" s="623" t="s">
        <v>122</v>
      </c>
      <c r="BW41" s="624"/>
      <c r="BX41" s="624"/>
      <c r="BY41" s="624"/>
      <c r="BZ41" s="624"/>
      <c r="CA41" s="624"/>
      <c r="CB41" s="633"/>
      <c r="CD41" s="620" t="s">
        <v>339</v>
      </c>
      <c r="CE41" s="621"/>
      <c r="CF41" s="621"/>
      <c r="CG41" s="621"/>
      <c r="CH41" s="621"/>
      <c r="CI41" s="621"/>
      <c r="CJ41" s="621"/>
      <c r="CK41" s="621"/>
      <c r="CL41" s="621"/>
      <c r="CM41" s="621"/>
      <c r="CN41" s="621"/>
      <c r="CO41" s="621"/>
      <c r="CP41" s="621"/>
      <c r="CQ41" s="622"/>
      <c r="CR41" s="623" t="s">
        <v>122</v>
      </c>
      <c r="CS41" s="654"/>
      <c r="CT41" s="654"/>
      <c r="CU41" s="654"/>
      <c r="CV41" s="654"/>
      <c r="CW41" s="654"/>
      <c r="CX41" s="654"/>
      <c r="CY41" s="655"/>
      <c r="CZ41" s="628" t="s">
        <v>122</v>
      </c>
      <c r="DA41" s="656"/>
      <c r="DB41" s="656"/>
      <c r="DC41" s="658"/>
      <c r="DD41" s="632" t="s">
        <v>122</v>
      </c>
      <c r="DE41" s="654"/>
      <c r="DF41" s="654"/>
      <c r="DG41" s="654"/>
      <c r="DH41" s="654"/>
      <c r="DI41" s="654"/>
      <c r="DJ41" s="654"/>
      <c r="DK41" s="655"/>
      <c r="DL41" s="692"/>
      <c r="DM41" s="693"/>
      <c r="DN41" s="693"/>
      <c r="DO41" s="693"/>
      <c r="DP41" s="693"/>
      <c r="DQ41" s="693"/>
      <c r="DR41" s="693"/>
      <c r="DS41" s="693"/>
      <c r="DT41" s="693"/>
      <c r="DU41" s="693"/>
      <c r="DV41" s="694"/>
      <c r="DW41" s="695"/>
      <c r="DX41" s="696"/>
      <c r="DY41" s="696"/>
      <c r="DZ41" s="696"/>
      <c r="EA41" s="696"/>
      <c r="EB41" s="696"/>
      <c r="EC41" s="697"/>
    </row>
    <row r="42" spans="2:133" ht="11.25" customHeight="1" x14ac:dyDescent="0.15">
      <c r="AQ42" s="705" t="s">
        <v>340</v>
      </c>
      <c r="AR42" s="706"/>
      <c r="AS42" s="706"/>
      <c r="AT42" s="706"/>
      <c r="AU42" s="706"/>
      <c r="AV42" s="706"/>
      <c r="AW42" s="706"/>
      <c r="AX42" s="706"/>
      <c r="AY42" s="707"/>
      <c r="AZ42" s="698">
        <v>107876</v>
      </c>
      <c r="BA42" s="699"/>
      <c r="BB42" s="699"/>
      <c r="BC42" s="699"/>
      <c r="BD42" s="682"/>
      <c r="BE42" s="682"/>
      <c r="BF42" s="684"/>
      <c r="BG42" s="671"/>
      <c r="BH42" s="672"/>
      <c r="BI42" s="672"/>
      <c r="BJ42" s="672"/>
      <c r="BK42" s="672"/>
      <c r="BL42" s="212"/>
      <c r="BM42" s="645" t="s">
        <v>341</v>
      </c>
      <c r="BN42" s="645"/>
      <c r="BO42" s="645"/>
      <c r="BP42" s="645"/>
      <c r="BQ42" s="645"/>
      <c r="BR42" s="645"/>
      <c r="BS42" s="645"/>
      <c r="BT42" s="645"/>
      <c r="BU42" s="646"/>
      <c r="BV42" s="698">
        <v>305</v>
      </c>
      <c r="BW42" s="699"/>
      <c r="BX42" s="699"/>
      <c r="BY42" s="699"/>
      <c r="BZ42" s="699"/>
      <c r="CA42" s="699"/>
      <c r="CB42" s="708"/>
      <c r="CD42" s="620" t="s">
        <v>342</v>
      </c>
      <c r="CE42" s="621"/>
      <c r="CF42" s="621"/>
      <c r="CG42" s="621"/>
      <c r="CH42" s="621"/>
      <c r="CI42" s="621"/>
      <c r="CJ42" s="621"/>
      <c r="CK42" s="621"/>
      <c r="CL42" s="621"/>
      <c r="CM42" s="621"/>
      <c r="CN42" s="621"/>
      <c r="CO42" s="621"/>
      <c r="CP42" s="621"/>
      <c r="CQ42" s="622"/>
      <c r="CR42" s="623">
        <v>782875</v>
      </c>
      <c r="CS42" s="654"/>
      <c r="CT42" s="654"/>
      <c r="CU42" s="654"/>
      <c r="CV42" s="654"/>
      <c r="CW42" s="654"/>
      <c r="CX42" s="654"/>
      <c r="CY42" s="655"/>
      <c r="CZ42" s="628">
        <v>17.899999999999999</v>
      </c>
      <c r="DA42" s="656"/>
      <c r="DB42" s="656"/>
      <c r="DC42" s="658"/>
      <c r="DD42" s="632">
        <v>98403</v>
      </c>
      <c r="DE42" s="654"/>
      <c r="DF42" s="654"/>
      <c r="DG42" s="654"/>
      <c r="DH42" s="654"/>
      <c r="DI42" s="654"/>
      <c r="DJ42" s="654"/>
      <c r="DK42" s="655"/>
      <c r="DL42" s="692"/>
      <c r="DM42" s="693"/>
      <c r="DN42" s="693"/>
      <c r="DO42" s="693"/>
      <c r="DP42" s="693"/>
      <c r="DQ42" s="693"/>
      <c r="DR42" s="693"/>
      <c r="DS42" s="693"/>
      <c r="DT42" s="693"/>
      <c r="DU42" s="693"/>
      <c r="DV42" s="694"/>
      <c r="DW42" s="695"/>
      <c r="DX42" s="696"/>
      <c r="DY42" s="696"/>
      <c r="DZ42" s="696"/>
      <c r="EA42" s="696"/>
      <c r="EB42" s="696"/>
      <c r="EC42" s="697"/>
    </row>
    <row r="43" spans="2:133" ht="11.25" customHeight="1" x14ac:dyDescent="0.15">
      <c r="B43" s="202" t="s">
        <v>343</v>
      </c>
      <c r="CD43" s="620" t="s">
        <v>344</v>
      </c>
      <c r="CE43" s="621"/>
      <c r="CF43" s="621"/>
      <c r="CG43" s="621"/>
      <c r="CH43" s="621"/>
      <c r="CI43" s="621"/>
      <c r="CJ43" s="621"/>
      <c r="CK43" s="621"/>
      <c r="CL43" s="621"/>
      <c r="CM43" s="621"/>
      <c r="CN43" s="621"/>
      <c r="CO43" s="621"/>
      <c r="CP43" s="621"/>
      <c r="CQ43" s="622"/>
      <c r="CR43" s="623">
        <v>8975</v>
      </c>
      <c r="CS43" s="654"/>
      <c r="CT43" s="654"/>
      <c r="CU43" s="654"/>
      <c r="CV43" s="654"/>
      <c r="CW43" s="654"/>
      <c r="CX43" s="654"/>
      <c r="CY43" s="655"/>
      <c r="CZ43" s="628">
        <v>0.2</v>
      </c>
      <c r="DA43" s="656"/>
      <c r="DB43" s="656"/>
      <c r="DC43" s="658"/>
      <c r="DD43" s="632">
        <v>8975</v>
      </c>
      <c r="DE43" s="654"/>
      <c r="DF43" s="654"/>
      <c r="DG43" s="654"/>
      <c r="DH43" s="654"/>
      <c r="DI43" s="654"/>
      <c r="DJ43" s="654"/>
      <c r="DK43" s="655"/>
      <c r="DL43" s="692"/>
      <c r="DM43" s="693"/>
      <c r="DN43" s="693"/>
      <c r="DO43" s="693"/>
      <c r="DP43" s="693"/>
      <c r="DQ43" s="693"/>
      <c r="DR43" s="693"/>
      <c r="DS43" s="693"/>
      <c r="DT43" s="693"/>
      <c r="DU43" s="693"/>
      <c r="DV43" s="694"/>
      <c r="DW43" s="695"/>
      <c r="DX43" s="696"/>
      <c r="DY43" s="696"/>
      <c r="DZ43" s="696"/>
      <c r="EA43" s="696"/>
      <c r="EB43" s="696"/>
      <c r="EC43" s="697"/>
    </row>
    <row r="44" spans="2:133" ht="11.25" customHeight="1" x14ac:dyDescent="0.15">
      <c r="B44" s="709" t="s">
        <v>345</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61" t="s">
        <v>293</v>
      </c>
      <c r="CE44" s="662"/>
      <c r="CF44" s="620" t="s">
        <v>346</v>
      </c>
      <c r="CG44" s="621"/>
      <c r="CH44" s="621"/>
      <c r="CI44" s="621"/>
      <c r="CJ44" s="621"/>
      <c r="CK44" s="621"/>
      <c r="CL44" s="621"/>
      <c r="CM44" s="621"/>
      <c r="CN44" s="621"/>
      <c r="CO44" s="621"/>
      <c r="CP44" s="621"/>
      <c r="CQ44" s="622"/>
      <c r="CR44" s="623">
        <v>753828</v>
      </c>
      <c r="CS44" s="624"/>
      <c r="CT44" s="624"/>
      <c r="CU44" s="624"/>
      <c r="CV44" s="624"/>
      <c r="CW44" s="624"/>
      <c r="CX44" s="624"/>
      <c r="CY44" s="625"/>
      <c r="CZ44" s="628">
        <v>17.2</v>
      </c>
      <c r="DA44" s="629"/>
      <c r="DB44" s="629"/>
      <c r="DC44" s="635"/>
      <c r="DD44" s="632">
        <v>95860</v>
      </c>
      <c r="DE44" s="624"/>
      <c r="DF44" s="624"/>
      <c r="DG44" s="624"/>
      <c r="DH44" s="624"/>
      <c r="DI44" s="624"/>
      <c r="DJ44" s="624"/>
      <c r="DK44" s="625"/>
      <c r="DL44" s="692"/>
      <c r="DM44" s="693"/>
      <c r="DN44" s="693"/>
      <c r="DO44" s="693"/>
      <c r="DP44" s="693"/>
      <c r="DQ44" s="693"/>
      <c r="DR44" s="693"/>
      <c r="DS44" s="693"/>
      <c r="DT44" s="693"/>
      <c r="DU44" s="693"/>
      <c r="DV44" s="694"/>
      <c r="DW44" s="695"/>
      <c r="DX44" s="696"/>
      <c r="DY44" s="696"/>
      <c r="DZ44" s="696"/>
      <c r="EA44" s="696"/>
      <c r="EB44" s="696"/>
      <c r="EC44" s="697"/>
    </row>
    <row r="45" spans="2:133" ht="11.25" customHeight="1" x14ac:dyDescent="0.15">
      <c r="B45" s="709" t="s">
        <v>347</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3"/>
      <c r="CE45" s="664"/>
      <c r="CF45" s="620" t="s">
        <v>348</v>
      </c>
      <c r="CG45" s="621"/>
      <c r="CH45" s="621"/>
      <c r="CI45" s="621"/>
      <c r="CJ45" s="621"/>
      <c r="CK45" s="621"/>
      <c r="CL45" s="621"/>
      <c r="CM45" s="621"/>
      <c r="CN45" s="621"/>
      <c r="CO45" s="621"/>
      <c r="CP45" s="621"/>
      <c r="CQ45" s="622"/>
      <c r="CR45" s="623">
        <v>282059</v>
      </c>
      <c r="CS45" s="654"/>
      <c r="CT45" s="654"/>
      <c r="CU45" s="654"/>
      <c r="CV45" s="654"/>
      <c r="CW45" s="654"/>
      <c r="CX45" s="654"/>
      <c r="CY45" s="655"/>
      <c r="CZ45" s="628">
        <v>6.4</v>
      </c>
      <c r="DA45" s="656"/>
      <c r="DB45" s="656"/>
      <c r="DC45" s="658"/>
      <c r="DD45" s="632">
        <v>9557</v>
      </c>
      <c r="DE45" s="654"/>
      <c r="DF45" s="654"/>
      <c r="DG45" s="654"/>
      <c r="DH45" s="654"/>
      <c r="DI45" s="654"/>
      <c r="DJ45" s="654"/>
      <c r="DK45" s="655"/>
      <c r="DL45" s="692"/>
      <c r="DM45" s="693"/>
      <c r="DN45" s="693"/>
      <c r="DO45" s="693"/>
      <c r="DP45" s="693"/>
      <c r="DQ45" s="693"/>
      <c r="DR45" s="693"/>
      <c r="DS45" s="693"/>
      <c r="DT45" s="693"/>
      <c r="DU45" s="693"/>
      <c r="DV45" s="694"/>
      <c r="DW45" s="695"/>
      <c r="DX45" s="696"/>
      <c r="DY45" s="696"/>
      <c r="DZ45" s="696"/>
      <c r="EA45" s="696"/>
      <c r="EB45" s="696"/>
      <c r="EC45" s="697"/>
    </row>
    <row r="46" spans="2:133" ht="11.25" customHeight="1" x14ac:dyDescent="0.15">
      <c r="B46" s="213"/>
      <c r="CD46" s="663"/>
      <c r="CE46" s="664"/>
      <c r="CF46" s="620" t="s">
        <v>349</v>
      </c>
      <c r="CG46" s="621"/>
      <c r="CH46" s="621"/>
      <c r="CI46" s="621"/>
      <c r="CJ46" s="621"/>
      <c r="CK46" s="621"/>
      <c r="CL46" s="621"/>
      <c r="CM46" s="621"/>
      <c r="CN46" s="621"/>
      <c r="CO46" s="621"/>
      <c r="CP46" s="621"/>
      <c r="CQ46" s="622"/>
      <c r="CR46" s="623">
        <v>471769</v>
      </c>
      <c r="CS46" s="624"/>
      <c r="CT46" s="624"/>
      <c r="CU46" s="624"/>
      <c r="CV46" s="624"/>
      <c r="CW46" s="624"/>
      <c r="CX46" s="624"/>
      <c r="CY46" s="625"/>
      <c r="CZ46" s="628">
        <v>10.8</v>
      </c>
      <c r="DA46" s="629"/>
      <c r="DB46" s="629"/>
      <c r="DC46" s="635"/>
      <c r="DD46" s="632">
        <v>86303</v>
      </c>
      <c r="DE46" s="624"/>
      <c r="DF46" s="624"/>
      <c r="DG46" s="624"/>
      <c r="DH46" s="624"/>
      <c r="DI46" s="624"/>
      <c r="DJ46" s="624"/>
      <c r="DK46" s="625"/>
      <c r="DL46" s="692"/>
      <c r="DM46" s="693"/>
      <c r="DN46" s="693"/>
      <c r="DO46" s="693"/>
      <c r="DP46" s="693"/>
      <c r="DQ46" s="693"/>
      <c r="DR46" s="693"/>
      <c r="DS46" s="693"/>
      <c r="DT46" s="693"/>
      <c r="DU46" s="693"/>
      <c r="DV46" s="694"/>
      <c r="DW46" s="695"/>
      <c r="DX46" s="696"/>
      <c r="DY46" s="696"/>
      <c r="DZ46" s="696"/>
      <c r="EA46" s="696"/>
      <c r="EB46" s="696"/>
      <c r="EC46" s="697"/>
    </row>
    <row r="47" spans="2:133" ht="11.25" customHeight="1" x14ac:dyDescent="0.15">
      <c r="B47" s="213"/>
      <c r="CD47" s="663"/>
      <c r="CE47" s="664"/>
      <c r="CF47" s="620" t="s">
        <v>350</v>
      </c>
      <c r="CG47" s="621"/>
      <c r="CH47" s="621"/>
      <c r="CI47" s="621"/>
      <c r="CJ47" s="621"/>
      <c r="CK47" s="621"/>
      <c r="CL47" s="621"/>
      <c r="CM47" s="621"/>
      <c r="CN47" s="621"/>
      <c r="CO47" s="621"/>
      <c r="CP47" s="621"/>
      <c r="CQ47" s="622"/>
      <c r="CR47" s="623">
        <v>29047</v>
      </c>
      <c r="CS47" s="654"/>
      <c r="CT47" s="654"/>
      <c r="CU47" s="654"/>
      <c r="CV47" s="654"/>
      <c r="CW47" s="654"/>
      <c r="CX47" s="654"/>
      <c r="CY47" s="655"/>
      <c r="CZ47" s="628">
        <v>0.7</v>
      </c>
      <c r="DA47" s="656"/>
      <c r="DB47" s="656"/>
      <c r="DC47" s="658"/>
      <c r="DD47" s="632">
        <v>2543</v>
      </c>
      <c r="DE47" s="654"/>
      <c r="DF47" s="654"/>
      <c r="DG47" s="654"/>
      <c r="DH47" s="654"/>
      <c r="DI47" s="654"/>
      <c r="DJ47" s="654"/>
      <c r="DK47" s="655"/>
      <c r="DL47" s="692"/>
      <c r="DM47" s="693"/>
      <c r="DN47" s="693"/>
      <c r="DO47" s="693"/>
      <c r="DP47" s="693"/>
      <c r="DQ47" s="693"/>
      <c r="DR47" s="693"/>
      <c r="DS47" s="693"/>
      <c r="DT47" s="693"/>
      <c r="DU47" s="693"/>
      <c r="DV47" s="694"/>
      <c r="DW47" s="695"/>
      <c r="DX47" s="696"/>
      <c r="DY47" s="696"/>
      <c r="DZ47" s="696"/>
      <c r="EA47" s="696"/>
      <c r="EB47" s="696"/>
      <c r="EC47" s="697"/>
    </row>
    <row r="48" spans="2:133" x14ac:dyDescent="0.15">
      <c r="B48" s="213"/>
      <c r="CD48" s="665"/>
      <c r="CE48" s="666"/>
      <c r="CF48" s="620" t="s">
        <v>351</v>
      </c>
      <c r="CG48" s="621"/>
      <c r="CH48" s="621"/>
      <c r="CI48" s="621"/>
      <c r="CJ48" s="621"/>
      <c r="CK48" s="621"/>
      <c r="CL48" s="621"/>
      <c r="CM48" s="621"/>
      <c r="CN48" s="621"/>
      <c r="CO48" s="621"/>
      <c r="CP48" s="621"/>
      <c r="CQ48" s="622"/>
      <c r="CR48" s="623" t="s">
        <v>122</v>
      </c>
      <c r="CS48" s="624"/>
      <c r="CT48" s="624"/>
      <c r="CU48" s="624"/>
      <c r="CV48" s="624"/>
      <c r="CW48" s="624"/>
      <c r="CX48" s="624"/>
      <c r="CY48" s="625"/>
      <c r="CZ48" s="628" t="s">
        <v>122</v>
      </c>
      <c r="DA48" s="629"/>
      <c r="DB48" s="629"/>
      <c r="DC48" s="635"/>
      <c r="DD48" s="632" t="s">
        <v>122</v>
      </c>
      <c r="DE48" s="624"/>
      <c r="DF48" s="624"/>
      <c r="DG48" s="624"/>
      <c r="DH48" s="624"/>
      <c r="DI48" s="624"/>
      <c r="DJ48" s="624"/>
      <c r="DK48" s="625"/>
      <c r="DL48" s="692"/>
      <c r="DM48" s="693"/>
      <c r="DN48" s="693"/>
      <c r="DO48" s="693"/>
      <c r="DP48" s="693"/>
      <c r="DQ48" s="693"/>
      <c r="DR48" s="693"/>
      <c r="DS48" s="693"/>
      <c r="DT48" s="693"/>
      <c r="DU48" s="693"/>
      <c r="DV48" s="694"/>
      <c r="DW48" s="695"/>
      <c r="DX48" s="696"/>
      <c r="DY48" s="696"/>
      <c r="DZ48" s="696"/>
      <c r="EA48" s="696"/>
      <c r="EB48" s="696"/>
      <c r="EC48" s="697"/>
    </row>
    <row r="49" spans="2:133" ht="11.25" customHeight="1" x14ac:dyDescent="0.15">
      <c r="B49" s="213"/>
      <c r="CD49" s="644" t="s">
        <v>352</v>
      </c>
      <c r="CE49" s="645"/>
      <c r="CF49" s="645"/>
      <c r="CG49" s="645"/>
      <c r="CH49" s="645"/>
      <c r="CI49" s="645"/>
      <c r="CJ49" s="645"/>
      <c r="CK49" s="645"/>
      <c r="CL49" s="645"/>
      <c r="CM49" s="645"/>
      <c r="CN49" s="645"/>
      <c r="CO49" s="645"/>
      <c r="CP49" s="645"/>
      <c r="CQ49" s="646"/>
      <c r="CR49" s="698">
        <v>4385612</v>
      </c>
      <c r="CS49" s="682"/>
      <c r="CT49" s="682"/>
      <c r="CU49" s="682"/>
      <c r="CV49" s="682"/>
      <c r="CW49" s="682"/>
      <c r="CX49" s="682"/>
      <c r="CY49" s="711"/>
      <c r="CZ49" s="703">
        <v>100</v>
      </c>
      <c r="DA49" s="712"/>
      <c r="DB49" s="712"/>
      <c r="DC49" s="713"/>
      <c r="DD49" s="714">
        <v>2988717</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B/0gAT8MoVoAO4Espdwllfnq/gT57YpfW+N9nFKC58bJe1qOJiVyZdAKDjJsMgtOUrUngw4zBVTxB1C6GKymoA==" saltValue="Am+mUxtPAAqVHPdPsNVnuA==" spinCount="100000" sheet="1" objects="1" scenarios="1"/>
  <mergeCells count="603">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D42:DK42"/>
    <mergeCell ref="DL42:DV42"/>
    <mergeCell ref="DW42:EC42"/>
    <mergeCell ref="CD43:CQ43"/>
    <mergeCell ref="CR43:CY43"/>
    <mergeCell ref="CZ43:DC43"/>
    <mergeCell ref="DD43:DK43"/>
    <mergeCell ref="DL43:DV43"/>
    <mergeCell ref="DW43:EC43"/>
    <mergeCell ref="AQ42:AY42"/>
    <mergeCell ref="AZ42:BF42"/>
    <mergeCell ref="BM42:BU42"/>
    <mergeCell ref="BV42:CB42"/>
    <mergeCell ref="CD42:CQ42"/>
    <mergeCell ref="CR42:CY42"/>
    <mergeCell ref="CD41:CQ41"/>
    <mergeCell ref="CR41:CY41"/>
    <mergeCell ref="CZ41:DC41"/>
    <mergeCell ref="CZ42:DC42"/>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V38:CB38"/>
    <mergeCell ref="CD38:CQ38"/>
    <mergeCell ref="CR38:CY38"/>
    <mergeCell ref="CZ38:DC38"/>
    <mergeCell ref="DD38:DK38"/>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D41:DK41"/>
    <mergeCell ref="DL41:DV41"/>
    <mergeCell ref="DW41:EC41"/>
    <mergeCell ref="B39:Q39"/>
    <mergeCell ref="R39:Y39"/>
    <mergeCell ref="Z39:AC39"/>
    <mergeCell ref="AD39:AK39"/>
    <mergeCell ref="AL39:AO39"/>
    <mergeCell ref="AQ39:AY39"/>
    <mergeCell ref="AZ39:BF39"/>
    <mergeCell ref="BG39:BU39"/>
    <mergeCell ref="BG38:BU38"/>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Z35:AC35"/>
    <mergeCell ref="AD35:AK35"/>
    <mergeCell ref="AL35:AO35"/>
    <mergeCell ref="AQ35:BF35"/>
    <mergeCell ref="CD34:CQ34"/>
    <mergeCell ref="CR34:CY34"/>
    <mergeCell ref="CZ34:DC34"/>
    <mergeCell ref="DD34:DK34"/>
    <mergeCell ref="DL34:DV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AX32:BF32"/>
    <mergeCell ref="BG32:BL32"/>
    <mergeCell ref="BM32:BQ32"/>
    <mergeCell ref="BR32:BW32"/>
    <mergeCell ref="B32:Q32"/>
    <mergeCell ref="R32:Y32"/>
    <mergeCell ref="Z32:AC32"/>
    <mergeCell ref="AD32:AK32"/>
    <mergeCell ref="AL32:AO32"/>
    <mergeCell ref="AX31:BF31"/>
    <mergeCell ref="BG31:BL31"/>
    <mergeCell ref="BM31:BQ31"/>
    <mergeCell ref="BR31:BW31"/>
    <mergeCell ref="AD31:AK31"/>
    <mergeCell ref="AL31:AO31"/>
    <mergeCell ref="AP31:AS33"/>
    <mergeCell ref="AT31:AT33"/>
    <mergeCell ref="CR31:CY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80" zoomScaleNormal="80" zoomScaleSheetLayoutView="70" workbookViewId="0"/>
  </sheetViews>
  <sheetFormatPr defaultColWidth="0" defaultRowHeight="13.5" zeroHeight="1" x14ac:dyDescent="0.15"/>
  <cols>
    <col min="1" max="130" width="2.75" style="219" customWidth="1"/>
    <col min="131" max="131" width="1.625" style="219" customWidth="1"/>
    <col min="132" max="16384" width="9" style="219" hidden="1"/>
  </cols>
  <sheetData>
    <row r="1" spans="1:131" ht="11.25" customHeight="1" thickBot="1" x14ac:dyDescent="0.2">
      <c r="A1" s="215"/>
      <c r="B1" s="215"/>
      <c r="C1" s="215"/>
      <c r="D1" s="215"/>
      <c r="E1" s="215"/>
      <c r="F1" s="215"/>
      <c r="G1" s="215"/>
      <c r="H1" s="215"/>
      <c r="I1" s="215"/>
      <c r="J1" s="215"/>
      <c r="K1" s="215"/>
      <c r="L1" s="215"/>
      <c r="M1" s="215"/>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c r="DK1" s="216"/>
      <c r="DL1" s="216"/>
      <c r="DM1" s="216"/>
      <c r="DN1" s="216"/>
      <c r="DO1" s="216"/>
      <c r="DP1" s="216"/>
      <c r="DQ1" s="217"/>
      <c r="DR1" s="217"/>
      <c r="DS1" s="217"/>
      <c r="DT1" s="217"/>
      <c r="DU1" s="217"/>
      <c r="DV1" s="217"/>
      <c r="DW1" s="217"/>
      <c r="DX1" s="217"/>
      <c r="DY1" s="217"/>
      <c r="DZ1" s="217"/>
      <c r="EA1" s="218"/>
    </row>
    <row r="2" spans="1:131" ht="26.25" customHeight="1" thickBot="1" x14ac:dyDescent="0.2">
      <c r="A2" s="735" t="s">
        <v>353</v>
      </c>
      <c r="B2" s="735"/>
      <c r="C2" s="735"/>
      <c r="D2" s="735"/>
      <c r="E2" s="735"/>
      <c r="F2" s="735"/>
      <c r="G2" s="735"/>
      <c r="H2" s="735"/>
      <c r="I2" s="735"/>
      <c r="J2" s="735"/>
      <c r="K2" s="735"/>
      <c r="L2" s="735"/>
      <c r="M2" s="735"/>
      <c r="N2" s="735"/>
      <c r="O2" s="735"/>
      <c r="P2" s="735"/>
      <c r="Q2" s="735"/>
      <c r="R2" s="735"/>
      <c r="S2" s="735"/>
      <c r="T2" s="735"/>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c r="AT2" s="735"/>
      <c r="AU2" s="735"/>
      <c r="AV2" s="735"/>
      <c r="AW2" s="735"/>
      <c r="AX2" s="735"/>
      <c r="AY2" s="735"/>
      <c r="AZ2" s="735"/>
      <c r="BA2" s="735"/>
      <c r="BB2" s="735"/>
      <c r="BC2" s="735"/>
      <c r="BD2" s="735"/>
      <c r="BE2" s="735"/>
      <c r="BF2" s="735"/>
      <c r="BG2" s="735"/>
      <c r="BH2" s="735"/>
      <c r="BI2" s="735"/>
      <c r="BJ2" s="216"/>
      <c r="BK2" s="216"/>
      <c r="BL2" s="216"/>
      <c r="BM2" s="216"/>
      <c r="BN2" s="216"/>
      <c r="BO2" s="216"/>
      <c r="BP2" s="216"/>
      <c r="BQ2" s="216"/>
      <c r="BR2" s="216"/>
      <c r="BS2" s="216"/>
      <c r="BT2" s="216"/>
      <c r="BU2" s="216"/>
      <c r="BV2" s="216"/>
      <c r="BW2" s="216"/>
      <c r="BX2" s="216"/>
      <c r="BY2" s="216"/>
      <c r="BZ2" s="216"/>
      <c r="CA2" s="216"/>
      <c r="CB2" s="216"/>
      <c r="CC2" s="216"/>
      <c r="CD2" s="216"/>
      <c r="CE2" s="216"/>
      <c r="CF2" s="216"/>
      <c r="CG2" s="216"/>
      <c r="CH2" s="216"/>
      <c r="CI2" s="216"/>
      <c r="CJ2" s="216"/>
      <c r="CK2" s="216"/>
      <c r="CL2" s="216"/>
      <c r="CM2" s="216"/>
      <c r="CN2" s="216"/>
      <c r="CO2" s="216"/>
      <c r="CP2" s="216"/>
      <c r="CQ2" s="216"/>
      <c r="CR2" s="216"/>
      <c r="CS2" s="216"/>
      <c r="CT2" s="216"/>
      <c r="CU2" s="216"/>
      <c r="CV2" s="216"/>
      <c r="CW2" s="216"/>
      <c r="CX2" s="216"/>
      <c r="CY2" s="216"/>
      <c r="CZ2" s="216"/>
      <c r="DA2" s="216"/>
      <c r="DB2" s="216"/>
      <c r="DC2" s="216"/>
      <c r="DD2" s="216"/>
      <c r="DE2" s="216"/>
      <c r="DF2" s="216"/>
      <c r="DG2" s="216"/>
      <c r="DH2" s="216"/>
      <c r="DI2" s="216"/>
      <c r="DJ2" s="736" t="s">
        <v>354</v>
      </c>
      <c r="DK2" s="737"/>
      <c r="DL2" s="737"/>
      <c r="DM2" s="737"/>
      <c r="DN2" s="737"/>
      <c r="DO2" s="738"/>
      <c r="DP2" s="216"/>
      <c r="DQ2" s="736" t="s">
        <v>355</v>
      </c>
      <c r="DR2" s="737"/>
      <c r="DS2" s="737"/>
      <c r="DT2" s="737"/>
      <c r="DU2" s="737"/>
      <c r="DV2" s="737"/>
      <c r="DW2" s="737"/>
      <c r="DX2" s="737"/>
      <c r="DY2" s="737"/>
      <c r="DZ2" s="738"/>
      <c r="EA2" s="218"/>
    </row>
    <row r="3" spans="1:131" ht="11.25" customHeight="1" x14ac:dyDescent="0.15">
      <c r="A3" s="216"/>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6"/>
      <c r="AU3" s="216"/>
      <c r="AV3" s="216"/>
      <c r="AW3" s="216"/>
      <c r="AX3" s="216"/>
      <c r="AY3" s="216"/>
      <c r="AZ3" s="216"/>
      <c r="BA3" s="216"/>
      <c r="BB3" s="216"/>
      <c r="BC3" s="216"/>
      <c r="BD3" s="216"/>
      <c r="BE3" s="216"/>
      <c r="BF3" s="216"/>
      <c r="BG3" s="216"/>
      <c r="BH3" s="216"/>
      <c r="BI3" s="216"/>
      <c r="BJ3" s="216"/>
      <c r="BK3" s="216"/>
      <c r="BL3" s="216"/>
      <c r="BM3" s="216"/>
      <c r="BN3" s="216"/>
      <c r="BO3" s="216"/>
      <c r="BP3" s="216"/>
      <c r="BQ3" s="216"/>
      <c r="BR3" s="216"/>
      <c r="BS3" s="216"/>
      <c r="BT3" s="216"/>
      <c r="BU3" s="216"/>
      <c r="BV3" s="216"/>
      <c r="BW3" s="216"/>
      <c r="BX3" s="216"/>
      <c r="BY3" s="216"/>
      <c r="BZ3" s="216"/>
      <c r="CA3" s="216"/>
      <c r="CB3" s="216"/>
      <c r="CC3" s="216"/>
      <c r="CD3" s="216"/>
      <c r="CE3" s="216"/>
      <c r="CF3" s="216"/>
      <c r="CG3" s="216"/>
      <c r="CH3" s="216"/>
      <c r="CI3" s="216"/>
      <c r="CJ3" s="216"/>
      <c r="CK3" s="216"/>
      <c r="CL3" s="216"/>
      <c r="CM3" s="216"/>
      <c r="CN3" s="216"/>
      <c r="CO3" s="216"/>
      <c r="CP3" s="216"/>
      <c r="CQ3" s="216"/>
      <c r="CR3" s="216"/>
      <c r="CS3" s="216"/>
      <c r="CT3" s="216"/>
      <c r="CU3" s="216"/>
      <c r="CV3" s="216"/>
      <c r="CW3" s="216"/>
      <c r="CX3" s="216"/>
      <c r="CY3" s="216"/>
      <c r="CZ3" s="216"/>
      <c r="DA3" s="216"/>
      <c r="DB3" s="216"/>
      <c r="DC3" s="216"/>
      <c r="DD3" s="216"/>
      <c r="DE3" s="216"/>
      <c r="DF3" s="216"/>
      <c r="DG3" s="216"/>
      <c r="DH3" s="216"/>
      <c r="DI3" s="216"/>
      <c r="DJ3" s="216"/>
      <c r="DK3" s="216"/>
      <c r="DL3" s="216"/>
      <c r="DM3" s="216"/>
      <c r="DN3" s="216"/>
      <c r="DO3" s="216"/>
      <c r="DP3" s="216"/>
      <c r="DQ3" s="216"/>
      <c r="DR3" s="216"/>
      <c r="DS3" s="216"/>
      <c r="DT3" s="216"/>
      <c r="DU3" s="216"/>
      <c r="DV3" s="216"/>
      <c r="DW3" s="216"/>
      <c r="DX3" s="216"/>
      <c r="DY3" s="216"/>
      <c r="DZ3" s="216"/>
      <c r="EA3" s="218"/>
    </row>
    <row r="4" spans="1:131" s="223" customFormat="1" ht="26.25" customHeight="1" thickBot="1" x14ac:dyDescent="0.2">
      <c r="A4" s="739" t="s">
        <v>356</v>
      </c>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39"/>
      <c r="AV4" s="739"/>
      <c r="AW4" s="739"/>
      <c r="AX4" s="739"/>
      <c r="AY4" s="739"/>
      <c r="AZ4" s="220"/>
      <c r="BA4" s="220"/>
      <c r="BB4" s="220"/>
      <c r="BC4" s="220"/>
      <c r="BD4" s="220"/>
      <c r="BE4" s="221"/>
      <c r="BF4" s="221"/>
      <c r="BG4" s="221"/>
      <c r="BH4" s="221"/>
      <c r="BI4" s="221"/>
      <c r="BJ4" s="221"/>
      <c r="BK4" s="221"/>
      <c r="BL4" s="221"/>
      <c r="BM4" s="221"/>
      <c r="BN4" s="221"/>
      <c r="BO4" s="221"/>
      <c r="BP4" s="221"/>
      <c r="BQ4" s="740" t="s">
        <v>357</v>
      </c>
      <c r="BR4" s="740"/>
      <c r="BS4" s="740"/>
      <c r="BT4" s="740"/>
      <c r="BU4" s="740"/>
      <c r="BV4" s="740"/>
      <c r="BW4" s="740"/>
      <c r="BX4" s="740"/>
      <c r="BY4" s="740"/>
      <c r="BZ4" s="740"/>
      <c r="CA4" s="740"/>
      <c r="CB4" s="740"/>
      <c r="CC4" s="740"/>
      <c r="CD4" s="740"/>
      <c r="CE4" s="740"/>
      <c r="CF4" s="740"/>
      <c r="CG4" s="740"/>
      <c r="CH4" s="740"/>
      <c r="CI4" s="740"/>
      <c r="CJ4" s="740"/>
      <c r="CK4" s="740"/>
      <c r="CL4" s="740"/>
      <c r="CM4" s="740"/>
      <c r="CN4" s="740"/>
      <c r="CO4" s="740"/>
      <c r="CP4" s="740"/>
      <c r="CQ4" s="740"/>
      <c r="CR4" s="740"/>
      <c r="CS4" s="740"/>
      <c r="CT4" s="740"/>
      <c r="CU4" s="740"/>
      <c r="CV4" s="740"/>
      <c r="CW4" s="740"/>
      <c r="CX4" s="740"/>
      <c r="CY4" s="740"/>
      <c r="CZ4" s="740"/>
      <c r="DA4" s="740"/>
      <c r="DB4" s="740"/>
      <c r="DC4" s="740"/>
      <c r="DD4" s="740"/>
      <c r="DE4" s="740"/>
      <c r="DF4" s="740"/>
      <c r="DG4" s="740"/>
      <c r="DH4" s="740"/>
      <c r="DI4" s="740"/>
      <c r="DJ4" s="740"/>
      <c r="DK4" s="740"/>
      <c r="DL4" s="740"/>
      <c r="DM4" s="740"/>
      <c r="DN4" s="740"/>
      <c r="DO4" s="740"/>
      <c r="DP4" s="740"/>
      <c r="DQ4" s="740"/>
      <c r="DR4" s="740"/>
      <c r="DS4" s="740"/>
      <c r="DT4" s="740"/>
      <c r="DU4" s="740"/>
      <c r="DV4" s="740"/>
      <c r="DW4" s="740"/>
      <c r="DX4" s="740"/>
      <c r="DY4" s="740"/>
      <c r="DZ4" s="740"/>
      <c r="EA4" s="222"/>
    </row>
    <row r="5" spans="1:131" s="223" customFormat="1" ht="26.25" customHeight="1" x14ac:dyDescent="0.15">
      <c r="A5" s="729" t="s">
        <v>358</v>
      </c>
      <c r="B5" s="730"/>
      <c r="C5" s="730"/>
      <c r="D5" s="730"/>
      <c r="E5" s="730"/>
      <c r="F5" s="730"/>
      <c r="G5" s="730"/>
      <c r="H5" s="730"/>
      <c r="I5" s="730"/>
      <c r="J5" s="730"/>
      <c r="K5" s="730"/>
      <c r="L5" s="730"/>
      <c r="M5" s="730"/>
      <c r="N5" s="730"/>
      <c r="O5" s="730"/>
      <c r="P5" s="731"/>
      <c r="Q5" s="725" t="s">
        <v>359</v>
      </c>
      <c r="R5" s="721"/>
      <c r="S5" s="721"/>
      <c r="T5" s="721"/>
      <c r="U5" s="722"/>
      <c r="V5" s="725" t="s">
        <v>360</v>
      </c>
      <c r="W5" s="721"/>
      <c r="X5" s="721"/>
      <c r="Y5" s="721"/>
      <c r="Z5" s="722"/>
      <c r="AA5" s="725" t="s">
        <v>361</v>
      </c>
      <c r="AB5" s="721"/>
      <c r="AC5" s="721"/>
      <c r="AD5" s="721"/>
      <c r="AE5" s="721"/>
      <c r="AF5" s="741" t="s">
        <v>362</v>
      </c>
      <c r="AG5" s="721"/>
      <c r="AH5" s="721"/>
      <c r="AI5" s="721"/>
      <c r="AJ5" s="727"/>
      <c r="AK5" s="721" t="s">
        <v>363</v>
      </c>
      <c r="AL5" s="721"/>
      <c r="AM5" s="721"/>
      <c r="AN5" s="721"/>
      <c r="AO5" s="722"/>
      <c r="AP5" s="725" t="s">
        <v>364</v>
      </c>
      <c r="AQ5" s="721"/>
      <c r="AR5" s="721"/>
      <c r="AS5" s="721"/>
      <c r="AT5" s="722"/>
      <c r="AU5" s="725" t="s">
        <v>365</v>
      </c>
      <c r="AV5" s="721"/>
      <c r="AW5" s="721"/>
      <c r="AX5" s="721"/>
      <c r="AY5" s="727"/>
      <c r="AZ5" s="220"/>
      <c r="BA5" s="220"/>
      <c r="BB5" s="220"/>
      <c r="BC5" s="220"/>
      <c r="BD5" s="220"/>
      <c r="BE5" s="221"/>
      <c r="BF5" s="221"/>
      <c r="BG5" s="221"/>
      <c r="BH5" s="221"/>
      <c r="BI5" s="221"/>
      <c r="BJ5" s="221"/>
      <c r="BK5" s="221"/>
      <c r="BL5" s="221"/>
      <c r="BM5" s="221"/>
      <c r="BN5" s="221"/>
      <c r="BO5" s="221"/>
      <c r="BP5" s="221"/>
      <c r="BQ5" s="729" t="s">
        <v>366</v>
      </c>
      <c r="BR5" s="730"/>
      <c r="BS5" s="730"/>
      <c r="BT5" s="730"/>
      <c r="BU5" s="730"/>
      <c r="BV5" s="730"/>
      <c r="BW5" s="730"/>
      <c r="BX5" s="730"/>
      <c r="BY5" s="730"/>
      <c r="BZ5" s="730"/>
      <c r="CA5" s="730"/>
      <c r="CB5" s="730"/>
      <c r="CC5" s="730"/>
      <c r="CD5" s="730"/>
      <c r="CE5" s="730"/>
      <c r="CF5" s="730"/>
      <c r="CG5" s="731"/>
      <c r="CH5" s="725" t="s">
        <v>367</v>
      </c>
      <c r="CI5" s="721"/>
      <c r="CJ5" s="721"/>
      <c r="CK5" s="721"/>
      <c r="CL5" s="722"/>
      <c r="CM5" s="725" t="s">
        <v>368</v>
      </c>
      <c r="CN5" s="721"/>
      <c r="CO5" s="721"/>
      <c r="CP5" s="721"/>
      <c r="CQ5" s="722"/>
      <c r="CR5" s="725" t="s">
        <v>369</v>
      </c>
      <c r="CS5" s="721"/>
      <c r="CT5" s="721"/>
      <c r="CU5" s="721"/>
      <c r="CV5" s="722"/>
      <c r="CW5" s="725" t="s">
        <v>370</v>
      </c>
      <c r="CX5" s="721"/>
      <c r="CY5" s="721"/>
      <c r="CZ5" s="721"/>
      <c r="DA5" s="722"/>
      <c r="DB5" s="725" t="s">
        <v>371</v>
      </c>
      <c r="DC5" s="721"/>
      <c r="DD5" s="721"/>
      <c r="DE5" s="721"/>
      <c r="DF5" s="722"/>
      <c r="DG5" s="774" t="s">
        <v>372</v>
      </c>
      <c r="DH5" s="775"/>
      <c r="DI5" s="775"/>
      <c r="DJ5" s="775"/>
      <c r="DK5" s="776"/>
      <c r="DL5" s="774" t="s">
        <v>373</v>
      </c>
      <c r="DM5" s="775"/>
      <c r="DN5" s="775"/>
      <c r="DO5" s="775"/>
      <c r="DP5" s="776"/>
      <c r="DQ5" s="725" t="s">
        <v>374</v>
      </c>
      <c r="DR5" s="721"/>
      <c r="DS5" s="721"/>
      <c r="DT5" s="721"/>
      <c r="DU5" s="722"/>
      <c r="DV5" s="725" t="s">
        <v>365</v>
      </c>
      <c r="DW5" s="721"/>
      <c r="DX5" s="721"/>
      <c r="DY5" s="721"/>
      <c r="DZ5" s="727"/>
      <c r="EA5" s="222"/>
    </row>
    <row r="6" spans="1:131" s="223" customFormat="1" ht="26.25" customHeight="1" thickBot="1" x14ac:dyDescent="0.2">
      <c r="A6" s="732"/>
      <c r="B6" s="733"/>
      <c r="C6" s="733"/>
      <c r="D6" s="733"/>
      <c r="E6" s="733"/>
      <c r="F6" s="733"/>
      <c r="G6" s="733"/>
      <c r="H6" s="733"/>
      <c r="I6" s="733"/>
      <c r="J6" s="733"/>
      <c r="K6" s="733"/>
      <c r="L6" s="733"/>
      <c r="M6" s="733"/>
      <c r="N6" s="733"/>
      <c r="O6" s="733"/>
      <c r="P6" s="734"/>
      <c r="Q6" s="726"/>
      <c r="R6" s="723"/>
      <c r="S6" s="723"/>
      <c r="T6" s="723"/>
      <c r="U6" s="724"/>
      <c r="V6" s="726"/>
      <c r="W6" s="723"/>
      <c r="X6" s="723"/>
      <c r="Y6" s="723"/>
      <c r="Z6" s="724"/>
      <c r="AA6" s="726"/>
      <c r="AB6" s="723"/>
      <c r="AC6" s="723"/>
      <c r="AD6" s="723"/>
      <c r="AE6" s="723"/>
      <c r="AF6" s="742"/>
      <c r="AG6" s="723"/>
      <c r="AH6" s="723"/>
      <c r="AI6" s="723"/>
      <c r="AJ6" s="728"/>
      <c r="AK6" s="723"/>
      <c r="AL6" s="723"/>
      <c r="AM6" s="723"/>
      <c r="AN6" s="723"/>
      <c r="AO6" s="724"/>
      <c r="AP6" s="726"/>
      <c r="AQ6" s="723"/>
      <c r="AR6" s="723"/>
      <c r="AS6" s="723"/>
      <c r="AT6" s="724"/>
      <c r="AU6" s="726"/>
      <c r="AV6" s="723"/>
      <c r="AW6" s="723"/>
      <c r="AX6" s="723"/>
      <c r="AY6" s="728"/>
      <c r="AZ6" s="220"/>
      <c r="BA6" s="220"/>
      <c r="BB6" s="220"/>
      <c r="BC6" s="220"/>
      <c r="BD6" s="220"/>
      <c r="BE6" s="221"/>
      <c r="BF6" s="221"/>
      <c r="BG6" s="221"/>
      <c r="BH6" s="221"/>
      <c r="BI6" s="221"/>
      <c r="BJ6" s="221"/>
      <c r="BK6" s="221"/>
      <c r="BL6" s="221"/>
      <c r="BM6" s="221"/>
      <c r="BN6" s="221"/>
      <c r="BO6" s="221"/>
      <c r="BP6" s="221"/>
      <c r="BQ6" s="732"/>
      <c r="BR6" s="733"/>
      <c r="BS6" s="733"/>
      <c r="BT6" s="733"/>
      <c r="BU6" s="733"/>
      <c r="BV6" s="733"/>
      <c r="BW6" s="733"/>
      <c r="BX6" s="733"/>
      <c r="BY6" s="733"/>
      <c r="BZ6" s="733"/>
      <c r="CA6" s="733"/>
      <c r="CB6" s="733"/>
      <c r="CC6" s="733"/>
      <c r="CD6" s="733"/>
      <c r="CE6" s="733"/>
      <c r="CF6" s="733"/>
      <c r="CG6" s="734"/>
      <c r="CH6" s="726"/>
      <c r="CI6" s="723"/>
      <c r="CJ6" s="723"/>
      <c r="CK6" s="723"/>
      <c r="CL6" s="724"/>
      <c r="CM6" s="726"/>
      <c r="CN6" s="723"/>
      <c r="CO6" s="723"/>
      <c r="CP6" s="723"/>
      <c r="CQ6" s="724"/>
      <c r="CR6" s="726"/>
      <c r="CS6" s="723"/>
      <c r="CT6" s="723"/>
      <c r="CU6" s="723"/>
      <c r="CV6" s="724"/>
      <c r="CW6" s="726"/>
      <c r="CX6" s="723"/>
      <c r="CY6" s="723"/>
      <c r="CZ6" s="723"/>
      <c r="DA6" s="724"/>
      <c r="DB6" s="726"/>
      <c r="DC6" s="723"/>
      <c r="DD6" s="723"/>
      <c r="DE6" s="723"/>
      <c r="DF6" s="724"/>
      <c r="DG6" s="777"/>
      <c r="DH6" s="778"/>
      <c r="DI6" s="778"/>
      <c r="DJ6" s="778"/>
      <c r="DK6" s="779"/>
      <c r="DL6" s="777"/>
      <c r="DM6" s="778"/>
      <c r="DN6" s="778"/>
      <c r="DO6" s="778"/>
      <c r="DP6" s="779"/>
      <c r="DQ6" s="726"/>
      <c r="DR6" s="723"/>
      <c r="DS6" s="723"/>
      <c r="DT6" s="723"/>
      <c r="DU6" s="724"/>
      <c r="DV6" s="726"/>
      <c r="DW6" s="723"/>
      <c r="DX6" s="723"/>
      <c r="DY6" s="723"/>
      <c r="DZ6" s="728"/>
      <c r="EA6" s="222"/>
    </row>
    <row r="7" spans="1:131" s="223" customFormat="1" ht="26.25" customHeight="1" thickTop="1" x14ac:dyDescent="0.15">
      <c r="A7" s="224">
        <v>1</v>
      </c>
      <c r="B7" s="760" t="s">
        <v>375</v>
      </c>
      <c r="C7" s="761"/>
      <c r="D7" s="761"/>
      <c r="E7" s="761"/>
      <c r="F7" s="761"/>
      <c r="G7" s="761"/>
      <c r="H7" s="761"/>
      <c r="I7" s="761"/>
      <c r="J7" s="761"/>
      <c r="K7" s="761"/>
      <c r="L7" s="761"/>
      <c r="M7" s="761"/>
      <c r="N7" s="761"/>
      <c r="O7" s="761"/>
      <c r="P7" s="762"/>
      <c r="Q7" s="763">
        <v>4517</v>
      </c>
      <c r="R7" s="764"/>
      <c r="S7" s="764"/>
      <c r="T7" s="764"/>
      <c r="U7" s="764"/>
      <c r="V7" s="764">
        <v>4385</v>
      </c>
      <c r="W7" s="764"/>
      <c r="X7" s="764"/>
      <c r="Y7" s="764"/>
      <c r="Z7" s="764"/>
      <c r="AA7" s="764">
        <v>132</v>
      </c>
      <c r="AB7" s="764"/>
      <c r="AC7" s="764"/>
      <c r="AD7" s="764"/>
      <c r="AE7" s="765"/>
      <c r="AF7" s="766">
        <v>132</v>
      </c>
      <c r="AG7" s="767"/>
      <c r="AH7" s="767"/>
      <c r="AI7" s="767"/>
      <c r="AJ7" s="768"/>
      <c r="AK7" s="769">
        <v>141</v>
      </c>
      <c r="AL7" s="770"/>
      <c r="AM7" s="770"/>
      <c r="AN7" s="770"/>
      <c r="AO7" s="770"/>
      <c r="AP7" s="770">
        <v>5777</v>
      </c>
      <c r="AQ7" s="770"/>
      <c r="AR7" s="770"/>
      <c r="AS7" s="770"/>
      <c r="AT7" s="770"/>
      <c r="AU7" s="771"/>
      <c r="AV7" s="771"/>
      <c r="AW7" s="771"/>
      <c r="AX7" s="771"/>
      <c r="AY7" s="772"/>
      <c r="AZ7" s="220"/>
      <c r="BA7" s="220"/>
      <c r="BB7" s="220"/>
      <c r="BC7" s="220"/>
      <c r="BD7" s="220"/>
      <c r="BE7" s="221"/>
      <c r="BF7" s="221"/>
      <c r="BG7" s="221"/>
      <c r="BH7" s="221"/>
      <c r="BI7" s="221"/>
      <c r="BJ7" s="221"/>
      <c r="BK7" s="221"/>
      <c r="BL7" s="221"/>
      <c r="BM7" s="221"/>
      <c r="BN7" s="221"/>
      <c r="BO7" s="221"/>
      <c r="BP7" s="221"/>
      <c r="BQ7" s="224">
        <v>1</v>
      </c>
      <c r="BR7" s="225"/>
      <c r="BS7" s="746" t="s">
        <v>547</v>
      </c>
      <c r="BT7" s="747"/>
      <c r="BU7" s="747"/>
      <c r="BV7" s="747"/>
      <c r="BW7" s="747"/>
      <c r="BX7" s="747"/>
      <c r="BY7" s="747"/>
      <c r="BZ7" s="747"/>
      <c r="CA7" s="747"/>
      <c r="CB7" s="747"/>
      <c r="CC7" s="747"/>
      <c r="CD7" s="747"/>
      <c r="CE7" s="747"/>
      <c r="CF7" s="747"/>
      <c r="CG7" s="773"/>
      <c r="CH7" s="743" t="s">
        <v>487</v>
      </c>
      <c r="CI7" s="744"/>
      <c r="CJ7" s="744"/>
      <c r="CK7" s="744"/>
      <c r="CL7" s="745"/>
      <c r="CM7" s="743">
        <v>11</v>
      </c>
      <c r="CN7" s="744"/>
      <c r="CO7" s="744"/>
      <c r="CP7" s="744"/>
      <c r="CQ7" s="745"/>
      <c r="CR7" s="743">
        <v>1</v>
      </c>
      <c r="CS7" s="744"/>
      <c r="CT7" s="744"/>
      <c r="CU7" s="744"/>
      <c r="CV7" s="745"/>
      <c r="CW7" s="743">
        <v>9</v>
      </c>
      <c r="CX7" s="744"/>
      <c r="CY7" s="744"/>
      <c r="CZ7" s="744"/>
      <c r="DA7" s="745"/>
      <c r="DB7" s="743" t="s">
        <v>487</v>
      </c>
      <c r="DC7" s="744"/>
      <c r="DD7" s="744"/>
      <c r="DE7" s="744"/>
      <c r="DF7" s="745"/>
      <c r="DG7" s="743" t="s">
        <v>487</v>
      </c>
      <c r="DH7" s="744"/>
      <c r="DI7" s="744"/>
      <c r="DJ7" s="744"/>
      <c r="DK7" s="745"/>
      <c r="DL7" s="743" t="s">
        <v>487</v>
      </c>
      <c r="DM7" s="744"/>
      <c r="DN7" s="744"/>
      <c r="DO7" s="744"/>
      <c r="DP7" s="745"/>
      <c r="DQ7" s="743" t="s">
        <v>487</v>
      </c>
      <c r="DR7" s="744"/>
      <c r="DS7" s="744"/>
      <c r="DT7" s="744"/>
      <c r="DU7" s="745"/>
      <c r="DV7" s="746"/>
      <c r="DW7" s="747"/>
      <c r="DX7" s="747"/>
      <c r="DY7" s="747"/>
      <c r="DZ7" s="748"/>
      <c r="EA7" s="222"/>
    </row>
    <row r="8" spans="1:131" s="223" customFormat="1" ht="26.25" customHeight="1" x14ac:dyDescent="0.15">
      <c r="A8" s="226">
        <v>2</v>
      </c>
      <c r="B8" s="749"/>
      <c r="C8" s="750"/>
      <c r="D8" s="750"/>
      <c r="E8" s="750"/>
      <c r="F8" s="750"/>
      <c r="G8" s="750"/>
      <c r="H8" s="750"/>
      <c r="I8" s="750"/>
      <c r="J8" s="750"/>
      <c r="K8" s="750"/>
      <c r="L8" s="750"/>
      <c r="M8" s="750"/>
      <c r="N8" s="750"/>
      <c r="O8" s="750"/>
      <c r="P8" s="751"/>
      <c r="Q8" s="752"/>
      <c r="R8" s="753"/>
      <c r="S8" s="753"/>
      <c r="T8" s="753"/>
      <c r="U8" s="753"/>
      <c r="V8" s="753"/>
      <c r="W8" s="753"/>
      <c r="X8" s="753"/>
      <c r="Y8" s="753"/>
      <c r="Z8" s="753"/>
      <c r="AA8" s="753"/>
      <c r="AB8" s="753"/>
      <c r="AC8" s="753"/>
      <c r="AD8" s="753"/>
      <c r="AE8" s="754"/>
      <c r="AF8" s="755"/>
      <c r="AG8" s="756"/>
      <c r="AH8" s="756"/>
      <c r="AI8" s="756"/>
      <c r="AJ8" s="757"/>
      <c r="AK8" s="758"/>
      <c r="AL8" s="759"/>
      <c r="AM8" s="759"/>
      <c r="AN8" s="759"/>
      <c r="AO8" s="759"/>
      <c r="AP8" s="759"/>
      <c r="AQ8" s="759"/>
      <c r="AR8" s="759"/>
      <c r="AS8" s="759"/>
      <c r="AT8" s="759"/>
      <c r="AU8" s="780"/>
      <c r="AV8" s="780"/>
      <c r="AW8" s="780"/>
      <c r="AX8" s="780"/>
      <c r="AY8" s="781"/>
      <c r="AZ8" s="220"/>
      <c r="BA8" s="220"/>
      <c r="BB8" s="220"/>
      <c r="BC8" s="220"/>
      <c r="BD8" s="220"/>
      <c r="BE8" s="221"/>
      <c r="BF8" s="221"/>
      <c r="BG8" s="221"/>
      <c r="BH8" s="221"/>
      <c r="BI8" s="221"/>
      <c r="BJ8" s="221"/>
      <c r="BK8" s="221"/>
      <c r="BL8" s="221"/>
      <c r="BM8" s="221"/>
      <c r="BN8" s="221"/>
      <c r="BO8" s="221"/>
      <c r="BP8" s="221"/>
      <c r="BQ8" s="226">
        <v>2</v>
      </c>
      <c r="BR8" s="227"/>
      <c r="BS8" s="782"/>
      <c r="BT8" s="783"/>
      <c r="BU8" s="783"/>
      <c r="BV8" s="783"/>
      <c r="BW8" s="783"/>
      <c r="BX8" s="783"/>
      <c r="BY8" s="783"/>
      <c r="BZ8" s="783"/>
      <c r="CA8" s="783"/>
      <c r="CB8" s="783"/>
      <c r="CC8" s="783"/>
      <c r="CD8" s="783"/>
      <c r="CE8" s="783"/>
      <c r="CF8" s="783"/>
      <c r="CG8" s="784"/>
      <c r="CH8" s="785"/>
      <c r="CI8" s="786"/>
      <c r="CJ8" s="786"/>
      <c r="CK8" s="786"/>
      <c r="CL8" s="787"/>
      <c r="CM8" s="785"/>
      <c r="CN8" s="786"/>
      <c r="CO8" s="786"/>
      <c r="CP8" s="786"/>
      <c r="CQ8" s="787"/>
      <c r="CR8" s="785"/>
      <c r="CS8" s="786"/>
      <c r="CT8" s="786"/>
      <c r="CU8" s="786"/>
      <c r="CV8" s="787"/>
      <c r="CW8" s="785"/>
      <c r="CX8" s="786"/>
      <c r="CY8" s="786"/>
      <c r="CZ8" s="786"/>
      <c r="DA8" s="787"/>
      <c r="DB8" s="785"/>
      <c r="DC8" s="786"/>
      <c r="DD8" s="786"/>
      <c r="DE8" s="786"/>
      <c r="DF8" s="787"/>
      <c r="DG8" s="785"/>
      <c r="DH8" s="786"/>
      <c r="DI8" s="786"/>
      <c r="DJ8" s="786"/>
      <c r="DK8" s="787"/>
      <c r="DL8" s="785"/>
      <c r="DM8" s="786"/>
      <c r="DN8" s="786"/>
      <c r="DO8" s="786"/>
      <c r="DP8" s="787"/>
      <c r="DQ8" s="785"/>
      <c r="DR8" s="786"/>
      <c r="DS8" s="786"/>
      <c r="DT8" s="786"/>
      <c r="DU8" s="787"/>
      <c r="DV8" s="782"/>
      <c r="DW8" s="783"/>
      <c r="DX8" s="783"/>
      <c r="DY8" s="783"/>
      <c r="DZ8" s="788"/>
      <c r="EA8" s="222"/>
    </row>
    <row r="9" spans="1:131" s="223" customFormat="1" ht="26.25" customHeight="1" x14ac:dyDescent="0.15">
      <c r="A9" s="226">
        <v>3</v>
      </c>
      <c r="B9" s="749"/>
      <c r="C9" s="750"/>
      <c r="D9" s="750"/>
      <c r="E9" s="750"/>
      <c r="F9" s="750"/>
      <c r="G9" s="750"/>
      <c r="H9" s="750"/>
      <c r="I9" s="750"/>
      <c r="J9" s="750"/>
      <c r="K9" s="750"/>
      <c r="L9" s="750"/>
      <c r="M9" s="750"/>
      <c r="N9" s="750"/>
      <c r="O9" s="750"/>
      <c r="P9" s="751"/>
      <c r="Q9" s="752"/>
      <c r="R9" s="753"/>
      <c r="S9" s="753"/>
      <c r="T9" s="753"/>
      <c r="U9" s="753"/>
      <c r="V9" s="753"/>
      <c r="W9" s="753"/>
      <c r="X9" s="753"/>
      <c r="Y9" s="753"/>
      <c r="Z9" s="753"/>
      <c r="AA9" s="753"/>
      <c r="AB9" s="753"/>
      <c r="AC9" s="753"/>
      <c r="AD9" s="753"/>
      <c r="AE9" s="754"/>
      <c r="AF9" s="755"/>
      <c r="AG9" s="756"/>
      <c r="AH9" s="756"/>
      <c r="AI9" s="756"/>
      <c r="AJ9" s="757"/>
      <c r="AK9" s="758"/>
      <c r="AL9" s="759"/>
      <c r="AM9" s="759"/>
      <c r="AN9" s="759"/>
      <c r="AO9" s="759"/>
      <c r="AP9" s="759"/>
      <c r="AQ9" s="759"/>
      <c r="AR9" s="759"/>
      <c r="AS9" s="759"/>
      <c r="AT9" s="759"/>
      <c r="AU9" s="780"/>
      <c r="AV9" s="780"/>
      <c r="AW9" s="780"/>
      <c r="AX9" s="780"/>
      <c r="AY9" s="781"/>
      <c r="AZ9" s="220"/>
      <c r="BA9" s="220"/>
      <c r="BB9" s="220"/>
      <c r="BC9" s="220"/>
      <c r="BD9" s="220"/>
      <c r="BE9" s="221"/>
      <c r="BF9" s="221"/>
      <c r="BG9" s="221"/>
      <c r="BH9" s="221"/>
      <c r="BI9" s="221"/>
      <c r="BJ9" s="221"/>
      <c r="BK9" s="221"/>
      <c r="BL9" s="221"/>
      <c r="BM9" s="221"/>
      <c r="BN9" s="221"/>
      <c r="BO9" s="221"/>
      <c r="BP9" s="221"/>
      <c r="BQ9" s="226">
        <v>3</v>
      </c>
      <c r="BR9" s="227"/>
      <c r="BS9" s="782"/>
      <c r="BT9" s="783"/>
      <c r="BU9" s="783"/>
      <c r="BV9" s="783"/>
      <c r="BW9" s="783"/>
      <c r="BX9" s="783"/>
      <c r="BY9" s="783"/>
      <c r="BZ9" s="783"/>
      <c r="CA9" s="783"/>
      <c r="CB9" s="783"/>
      <c r="CC9" s="783"/>
      <c r="CD9" s="783"/>
      <c r="CE9" s="783"/>
      <c r="CF9" s="783"/>
      <c r="CG9" s="784"/>
      <c r="CH9" s="785"/>
      <c r="CI9" s="786"/>
      <c r="CJ9" s="786"/>
      <c r="CK9" s="786"/>
      <c r="CL9" s="787"/>
      <c r="CM9" s="785"/>
      <c r="CN9" s="786"/>
      <c r="CO9" s="786"/>
      <c r="CP9" s="786"/>
      <c r="CQ9" s="787"/>
      <c r="CR9" s="785"/>
      <c r="CS9" s="786"/>
      <c r="CT9" s="786"/>
      <c r="CU9" s="786"/>
      <c r="CV9" s="787"/>
      <c r="CW9" s="785"/>
      <c r="CX9" s="786"/>
      <c r="CY9" s="786"/>
      <c r="CZ9" s="786"/>
      <c r="DA9" s="787"/>
      <c r="DB9" s="785"/>
      <c r="DC9" s="786"/>
      <c r="DD9" s="786"/>
      <c r="DE9" s="786"/>
      <c r="DF9" s="787"/>
      <c r="DG9" s="785"/>
      <c r="DH9" s="786"/>
      <c r="DI9" s="786"/>
      <c r="DJ9" s="786"/>
      <c r="DK9" s="787"/>
      <c r="DL9" s="785"/>
      <c r="DM9" s="786"/>
      <c r="DN9" s="786"/>
      <c r="DO9" s="786"/>
      <c r="DP9" s="787"/>
      <c r="DQ9" s="785"/>
      <c r="DR9" s="786"/>
      <c r="DS9" s="786"/>
      <c r="DT9" s="786"/>
      <c r="DU9" s="787"/>
      <c r="DV9" s="782"/>
      <c r="DW9" s="783"/>
      <c r="DX9" s="783"/>
      <c r="DY9" s="783"/>
      <c r="DZ9" s="788"/>
      <c r="EA9" s="222"/>
    </row>
    <row r="10" spans="1:131" s="223" customFormat="1" ht="26.25" customHeight="1" x14ac:dyDescent="0.15">
      <c r="A10" s="226">
        <v>4</v>
      </c>
      <c r="B10" s="749"/>
      <c r="C10" s="750"/>
      <c r="D10" s="750"/>
      <c r="E10" s="750"/>
      <c r="F10" s="750"/>
      <c r="G10" s="750"/>
      <c r="H10" s="750"/>
      <c r="I10" s="750"/>
      <c r="J10" s="750"/>
      <c r="K10" s="750"/>
      <c r="L10" s="750"/>
      <c r="M10" s="750"/>
      <c r="N10" s="750"/>
      <c r="O10" s="750"/>
      <c r="P10" s="751"/>
      <c r="Q10" s="752"/>
      <c r="R10" s="753"/>
      <c r="S10" s="753"/>
      <c r="T10" s="753"/>
      <c r="U10" s="753"/>
      <c r="V10" s="753"/>
      <c r="W10" s="753"/>
      <c r="X10" s="753"/>
      <c r="Y10" s="753"/>
      <c r="Z10" s="753"/>
      <c r="AA10" s="753"/>
      <c r="AB10" s="753"/>
      <c r="AC10" s="753"/>
      <c r="AD10" s="753"/>
      <c r="AE10" s="754"/>
      <c r="AF10" s="755"/>
      <c r="AG10" s="756"/>
      <c r="AH10" s="756"/>
      <c r="AI10" s="756"/>
      <c r="AJ10" s="757"/>
      <c r="AK10" s="758"/>
      <c r="AL10" s="759"/>
      <c r="AM10" s="759"/>
      <c r="AN10" s="759"/>
      <c r="AO10" s="759"/>
      <c r="AP10" s="759"/>
      <c r="AQ10" s="759"/>
      <c r="AR10" s="759"/>
      <c r="AS10" s="759"/>
      <c r="AT10" s="759"/>
      <c r="AU10" s="780"/>
      <c r="AV10" s="780"/>
      <c r="AW10" s="780"/>
      <c r="AX10" s="780"/>
      <c r="AY10" s="781"/>
      <c r="AZ10" s="220"/>
      <c r="BA10" s="220"/>
      <c r="BB10" s="220"/>
      <c r="BC10" s="220"/>
      <c r="BD10" s="220"/>
      <c r="BE10" s="221"/>
      <c r="BF10" s="221"/>
      <c r="BG10" s="221"/>
      <c r="BH10" s="221"/>
      <c r="BI10" s="221"/>
      <c r="BJ10" s="221"/>
      <c r="BK10" s="221"/>
      <c r="BL10" s="221"/>
      <c r="BM10" s="221"/>
      <c r="BN10" s="221"/>
      <c r="BO10" s="221"/>
      <c r="BP10" s="221"/>
      <c r="BQ10" s="226">
        <v>4</v>
      </c>
      <c r="BR10" s="227"/>
      <c r="BS10" s="782"/>
      <c r="BT10" s="783"/>
      <c r="BU10" s="783"/>
      <c r="BV10" s="783"/>
      <c r="BW10" s="783"/>
      <c r="BX10" s="783"/>
      <c r="BY10" s="783"/>
      <c r="BZ10" s="783"/>
      <c r="CA10" s="783"/>
      <c r="CB10" s="783"/>
      <c r="CC10" s="783"/>
      <c r="CD10" s="783"/>
      <c r="CE10" s="783"/>
      <c r="CF10" s="783"/>
      <c r="CG10" s="784"/>
      <c r="CH10" s="785"/>
      <c r="CI10" s="786"/>
      <c r="CJ10" s="786"/>
      <c r="CK10" s="786"/>
      <c r="CL10" s="787"/>
      <c r="CM10" s="785"/>
      <c r="CN10" s="786"/>
      <c r="CO10" s="786"/>
      <c r="CP10" s="786"/>
      <c r="CQ10" s="787"/>
      <c r="CR10" s="785"/>
      <c r="CS10" s="786"/>
      <c r="CT10" s="786"/>
      <c r="CU10" s="786"/>
      <c r="CV10" s="787"/>
      <c r="CW10" s="785"/>
      <c r="CX10" s="786"/>
      <c r="CY10" s="786"/>
      <c r="CZ10" s="786"/>
      <c r="DA10" s="787"/>
      <c r="DB10" s="785"/>
      <c r="DC10" s="786"/>
      <c r="DD10" s="786"/>
      <c r="DE10" s="786"/>
      <c r="DF10" s="787"/>
      <c r="DG10" s="785"/>
      <c r="DH10" s="786"/>
      <c r="DI10" s="786"/>
      <c r="DJ10" s="786"/>
      <c r="DK10" s="787"/>
      <c r="DL10" s="785"/>
      <c r="DM10" s="786"/>
      <c r="DN10" s="786"/>
      <c r="DO10" s="786"/>
      <c r="DP10" s="787"/>
      <c r="DQ10" s="785"/>
      <c r="DR10" s="786"/>
      <c r="DS10" s="786"/>
      <c r="DT10" s="786"/>
      <c r="DU10" s="787"/>
      <c r="DV10" s="782"/>
      <c r="DW10" s="783"/>
      <c r="DX10" s="783"/>
      <c r="DY10" s="783"/>
      <c r="DZ10" s="788"/>
      <c r="EA10" s="222"/>
    </row>
    <row r="11" spans="1:131" s="223" customFormat="1" ht="26.25" customHeight="1" x14ac:dyDescent="0.15">
      <c r="A11" s="226">
        <v>5</v>
      </c>
      <c r="B11" s="749"/>
      <c r="C11" s="750"/>
      <c r="D11" s="750"/>
      <c r="E11" s="750"/>
      <c r="F11" s="750"/>
      <c r="G11" s="750"/>
      <c r="H11" s="750"/>
      <c r="I11" s="750"/>
      <c r="J11" s="750"/>
      <c r="K11" s="750"/>
      <c r="L11" s="750"/>
      <c r="M11" s="750"/>
      <c r="N11" s="750"/>
      <c r="O11" s="750"/>
      <c r="P11" s="751"/>
      <c r="Q11" s="752"/>
      <c r="R11" s="753"/>
      <c r="S11" s="753"/>
      <c r="T11" s="753"/>
      <c r="U11" s="753"/>
      <c r="V11" s="753"/>
      <c r="W11" s="753"/>
      <c r="X11" s="753"/>
      <c r="Y11" s="753"/>
      <c r="Z11" s="753"/>
      <c r="AA11" s="753"/>
      <c r="AB11" s="753"/>
      <c r="AC11" s="753"/>
      <c r="AD11" s="753"/>
      <c r="AE11" s="754"/>
      <c r="AF11" s="755"/>
      <c r="AG11" s="756"/>
      <c r="AH11" s="756"/>
      <c r="AI11" s="756"/>
      <c r="AJ11" s="757"/>
      <c r="AK11" s="758"/>
      <c r="AL11" s="759"/>
      <c r="AM11" s="759"/>
      <c r="AN11" s="759"/>
      <c r="AO11" s="759"/>
      <c r="AP11" s="759"/>
      <c r="AQ11" s="759"/>
      <c r="AR11" s="759"/>
      <c r="AS11" s="759"/>
      <c r="AT11" s="759"/>
      <c r="AU11" s="780"/>
      <c r="AV11" s="780"/>
      <c r="AW11" s="780"/>
      <c r="AX11" s="780"/>
      <c r="AY11" s="781"/>
      <c r="AZ11" s="220"/>
      <c r="BA11" s="220"/>
      <c r="BB11" s="220"/>
      <c r="BC11" s="220"/>
      <c r="BD11" s="220"/>
      <c r="BE11" s="221"/>
      <c r="BF11" s="221"/>
      <c r="BG11" s="221"/>
      <c r="BH11" s="221"/>
      <c r="BI11" s="221"/>
      <c r="BJ11" s="221"/>
      <c r="BK11" s="221"/>
      <c r="BL11" s="221"/>
      <c r="BM11" s="221"/>
      <c r="BN11" s="221"/>
      <c r="BO11" s="221"/>
      <c r="BP11" s="221"/>
      <c r="BQ11" s="226">
        <v>5</v>
      </c>
      <c r="BR11" s="227"/>
      <c r="BS11" s="782"/>
      <c r="BT11" s="783"/>
      <c r="BU11" s="783"/>
      <c r="BV11" s="783"/>
      <c r="BW11" s="783"/>
      <c r="BX11" s="783"/>
      <c r="BY11" s="783"/>
      <c r="BZ11" s="783"/>
      <c r="CA11" s="783"/>
      <c r="CB11" s="783"/>
      <c r="CC11" s="783"/>
      <c r="CD11" s="783"/>
      <c r="CE11" s="783"/>
      <c r="CF11" s="783"/>
      <c r="CG11" s="784"/>
      <c r="CH11" s="785"/>
      <c r="CI11" s="786"/>
      <c r="CJ11" s="786"/>
      <c r="CK11" s="786"/>
      <c r="CL11" s="787"/>
      <c r="CM11" s="785"/>
      <c r="CN11" s="786"/>
      <c r="CO11" s="786"/>
      <c r="CP11" s="786"/>
      <c r="CQ11" s="787"/>
      <c r="CR11" s="785"/>
      <c r="CS11" s="786"/>
      <c r="CT11" s="786"/>
      <c r="CU11" s="786"/>
      <c r="CV11" s="787"/>
      <c r="CW11" s="785"/>
      <c r="CX11" s="786"/>
      <c r="CY11" s="786"/>
      <c r="CZ11" s="786"/>
      <c r="DA11" s="787"/>
      <c r="DB11" s="785"/>
      <c r="DC11" s="786"/>
      <c r="DD11" s="786"/>
      <c r="DE11" s="786"/>
      <c r="DF11" s="787"/>
      <c r="DG11" s="785"/>
      <c r="DH11" s="786"/>
      <c r="DI11" s="786"/>
      <c r="DJ11" s="786"/>
      <c r="DK11" s="787"/>
      <c r="DL11" s="785"/>
      <c r="DM11" s="786"/>
      <c r="DN11" s="786"/>
      <c r="DO11" s="786"/>
      <c r="DP11" s="787"/>
      <c r="DQ11" s="785"/>
      <c r="DR11" s="786"/>
      <c r="DS11" s="786"/>
      <c r="DT11" s="786"/>
      <c r="DU11" s="787"/>
      <c r="DV11" s="782"/>
      <c r="DW11" s="783"/>
      <c r="DX11" s="783"/>
      <c r="DY11" s="783"/>
      <c r="DZ11" s="788"/>
      <c r="EA11" s="222"/>
    </row>
    <row r="12" spans="1:131" s="223" customFormat="1" ht="26.25" customHeight="1" x14ac:dyDescent="0.15">
      <c r="A12" s="226">
        <v>6</v>
      </c>
      <c r="B12" s="749"/>
      <c r="C12" s="750"/>
      <c r="D12" s="750"/>
      <c r="E12" s="750"/>
      <c r="F12" s="750"/>
      <c r="G12" s="750"/>
      <c r="H12" s="750"/>
      <c r="I12" s="750"/>
      <c r="J12" s="750"/>
      <c r="K12" s="750"/>
      <c r="L12" s="750"/>
      <c r="M12" s="750"/>
      <c r="N12" s="750"/>
      <c r="O12" s="750"/>
      <c r="P12" s="751"/>
      <c r="Q12" s="752"/>
      <c r="R12" s="753"/>
      <c r="S12" s="753"/>
      <c r="T12" s="753"/>
      <c r="U12" s="753"/>
      <c r="V12" s="753"/>
      <c r="W12" s="753"/>
      <c r="X12" s="753"/>
      <c r="Y12" s="753"/>
      <c r="Z12" s="753"/>
      <c r="AA12" s="753"/>
      <c r="AB12" s="753"/>
      <c r="AC12" s="753"/>
      <c r="AD12" s="753"/>
      <c r="AE12" s="754"/>
      <c r="AF12" s="755"/>
      <c r="AG12" s="756"/>
      <c r="AH12" s="756"/>
      <c r="AI12" s="756"/>
      <c r="AJ12" s="757"/>
      <c r="AK12" s="758"/>
      <c r="AL12" s="759"/>
      <c r="AM12" s="759"/>
      <c r="AN12" s="759"/>
      <c r="AO12" s="759"/>
      <c r="AP12" s="759"/>
      <c r="AQ12" s="759"/>
      <c r="AR12" s="759"/>
      <c r="AS12" s="759"/>
      <c r="AT12" s="759"/>
      <c r="AU12" s="780"/>
      <c r="AV12" s="780"/>
      <c r="AW12" s="780"/>
      <c r="AX12" s="780"/>
      <c r="AY12" s="781"/>
      <c r="AZ12" s="220"/>
      <c r="BA12" s="220"/>
      <c r="BB12" s="220"/>
      <c r="BC12" s="220"/>
      <c r="BD12" s="220"/>
      <c r="BE12" s="221"/>
      <c r="BF12" s="221"/>
      <c r="BG12" s="221"/>
      <c r="BH12" s="221"/>
      <c r="BI12" s="221"/>
      <c r="BJ12" s="221"/>
      <c r="BK12" s="221"/>
      <c r="BL12" s="221"/>
      <c r="BM12" s="221"/>
      <c r="BN12" s="221"/>
      <c r="BO12" s="221"/>
      <c r="BP12" s="221"/>
      <c r="BQ12" s="226">
        <v>6</v>
      </c>
      <c r="BR12" s="227"/>
      <c r="BS12" s="782"/>
      <c r="BT12" s="783"/>
      <c r="BU12" s="783"/>
      <c r="BV12" s="783"/>
      <c r="BW12" s="783"/>
      <c r="BX12" s="783"/>
      <c r="BY12" s="783"/>
      <c r="BZ12" s="783"/>
      <c r="CA12" s="783"/>
      <c r="CB12" s="783"/>
      <c r="CC12" s="783"/>
      <c r="CD12" s="783"/>
      <c r="CE12" s="783"/>
      <c r="CF12" s="783"/>
      <c r="CG12" s="784"/>
      <c r="CH12" s="785"/>
      <c r="CI12" s="786"/>
      <c r="CJ12" s="786"/>
      <c r="CK12" s="786"/>
      <c r="CL12" s="787"/>
      <c r="CM12" s="785"/>
      <c r="CN12" s="786"/>
      <c r="CO12" s="786"/>
      <c r="CP12" s="786"/>
      <c r="CQ12" s="787"/>
      <c r="CR12" s="785"/>
      <c r="CS12" s="786"/>
      <c r="CT12" s="786"/>
      <c r="CU12" s="786"/>
      <c r="CV12" s="787"/>
      <c r="CW12" s="785"/>
      <c r="CX12" s="786"/>
      <c r="CY12" s="786"/>
      <c r="CZ12" s="786"/>
      <c r="DA12" s="787"/>
      <c r="DB12" s="785"/>
      <c r="DC12" s="786"/>
      <c r="DD12" s="786"/>
      <c r="DE12" s="786"/>
      <c r="DF12" s="787"/>
      <c r="DG12" s="785"/>
      <c r="DH12" s="786"/>
      <c r="DI12" s="786"/>
      <c r="DJ12" s="786"/>
      <c r="DK12" s="787"/>
      <c r="DL12" s="785"/>
      <c r="DM12" s="786"/>
      <c r="DN12" s="786"/>
      <c r="DO12" s="786"/>
      <c r="DP12" s="787"/>
      <c r="DQ12" s="785"/>
      <c r="DR12" s="786"/>
      <c r="DS12" s="786"/>
      <c r="DT12" s="786"/>
      <c r="DU12" s="787"/>
      <c r="DV12" s="782"/>
      <c r="DW12" s="783"/>
      <c r="DX12" s="783"/>
      <c r="DY12" s="783"/>
      <c r="DZ12" s="788"/>
      <c r="EA12" s="222"/>
    </row>
    <row r="13" spans="1:131" s="223" customFormat="1" ht="26.25" customHeight="1" x14ac:dyDescent="0.15">
      <c r="A13" s="226">
        <v>7</v>
      </c>
      <c r="B13" s="749"/>
      <c r="C13" s="750"/>
      <c r="D13" s="750"/>
      <c r="E13" s="750"/>
      <c r="F13" s="750"/>
      <c r="G13" s="750"/>
      <c r="H13" s="750"/>
      <c r="I13" s="750"/>
      <c r="J13" s="750"/>
      <c r="K13" s="750"/>
      <c r="L13" s="750"/>
      <c r="M13" s="750"/>
      <c r="N13" s="750"/>
      <c r="O13" s="750"/>
      <c r="P13" s="751"/>
      <c r="Q13" s="752"/>
      <c r="R13" s="753"/>
      <c r="S13" s="753"/>
      <c r="T13" s="753"/>
      <c r="U13" s="753"/>
      <c r="V13" s="753"/>
      <c r="W13" s="753"/>
      <c r="X13" s="753"/>
      <c r="Y13" s="753"/>
      <c r="Z13" s="753"/>
      <c r="AA13" s="753"/>
      <c r="AB13" s="753"/>
      <c r="AC13" s="753"/>
      <c r="AD13" s="753"/>
      <c r="AE13" s="754"/>
      <c r="AF13" s="755"/>
      <c r="AG13" s="756"/>
      <c r="AH13" s="756"/>
      <c r="AI13" s="756"/>
      <c r="AJ13" s="757"/>
      <c r="AK13" s="758"/>
      <c r="AL13" s="759"/>
      <c r="AM13" s="759"/>
      <c r="AN13" s="759"/>
      <c r="AO13" s="759"/>
      <c r="AP13" s="759"/>
      <c r="AQ13" s="759"/>
      <c r="AR13" s="759"/>
      <c r="AS13" s="759"/>
      <c r="AT13" s="759"/>
      <c r="AU13" s="780"/>
      <c r="AV13" s="780"/>
      <c r="AW13" s="780"/>
      <c r="AX13" s="780"/>
      <c r="AY13" s="781"/>
      <c r="AZ13" s="220"/>
      <c r="BA13" s="220"/>
      <c r="BB13" s="220"/>
      <c r="BC13" s="220"/>
      <c r="BD13" s="220"/>
      <c r="BE13" s="221"/>
      <c r="BF13" s="221"/>
      <c r="BG13" s="221"/>
      <c r="BH13" s="221"/>
      <c r="BI13" s="221"/>
      <c r="BJ13" s="221"/>
      <c r="BK13" s="221"/>
      <c r="BL13" s="221"/>
      <c r="BM13" s="221"/>
      <c r="BN13" s="221"/>
      <c r="BO13" s="221"/>
      <c r="BP13" s="221"/>
      <c r="BQ13" s="226">
        <v>7</v>
      </c>
      <c r="BR13" s="227"/>
      <c r="BS13" s="782"/>
      <c r="BT13" s="783"/>
      <c r="BU13" s="783"/>
      <c r="BV13" s="783"/>
      <c r="BW13" s="783"/>
      <c r="BX13" s="783"/>
      <c r="BY13" s="783"/>
      <c r="BZ13" s="783"/>
      <c r="CA13" s="783"/>
      <c r="CB13" s="783"/>
      <c r="CC13" s="783"/>
      <c r="CD13" s="783"/>
      <c r="CE13" s="783"/>
      <c r="CF13" s="783"/>
      <c r="CG13" s="784"/>
      <c r="CH13" s="785"/>
      <c r="CI13" s="786"/>
      <c r="CJ13" s="786"/>
      <c r="CK13" s="786"/>
      <c r="CL13" s="787"/>
      <c r="CM13" s="785"/>
      <c r="CN13" s="786"/>
      <c r="CO13" s="786"/>
      <c r="CP13" s="786"/>
      <c r="CQ13" s="787"/>
      <c r="CR13" s="785"/>
      <c r="CS13" s="786"/>
      <c r="CT13" s="786"/>
      <c r="CU13" s="786"/>
      <c r="CV13" s="787"/>
      <c r="CW13" s="785"/>
      <c r="CX13" s="786"/>
      <c r="CY13" s="786"/>
      <c r="CZ13" s="786"/>
      <c r="DA13" s="787"/>
      <c r="DB13" s="785"/>
      <c r="DC13" s="786"/>
      <c r="DD13" s="786"/>
      <c r="DE13" s="786"/>
      <c r="DF13" s="787"/>
      <c r="DG13" s="785"/>
      <c r="DH13" s="786"/>
      <c r="DI13" s="786"/>
      <c r="DJ13" s="786"/>
      <c r="DK13" s="787"/>
      <c r="DL13" s="785"/>
      <c r="DM13" s="786"/>
      <c r="DN13" s="786"/>
      <c r="DO13" s="786"/>
      <c r="DP13" s="787"/>
      <c r="DQ13" s="785"/>
      <c r="DR13" s="786"/>
      <c r="DS13" s="786"/>
      <c r="DT13" s="786"/>
      <c r="DU13" s="787"/>
      <c r="DV13" s="782"/>
      <c r="DW13" s="783"/>
      <c r="DX13" s="783"/>
      <c r="DY13" s="783"/>
      <c r="DZ13" s="788"/>
      <c r="EA13" s="222"/>
    </row>
    <row r="14" spans="1:131" s="223" customFormat="1" ht="26.25" customHeight="1" x14ac:dyDescent="0.15">
      <c r="A14" s="226">
        <v>8</v>
      </c>
      <c r="B14" s="749"/>
      <c r="C14" s="750"/>
      <c r="D14" s="750"/>
      <c r="E14" s="750"/>
      <c r="F14" s="750"/>
      <c r="G14" s="750"/>
      <c r="H14" s="750"/>
      <c r="I14" s="750"/>
      <c r="J14" s="750"/>
      <c r="K14" s="750"/>
      <c r="L14" s="750"/>
      <c r="M14" s="750"/>
      <c r="N14" s="750"/>
      <c r="O14" s="750"/>
      <c r="P14" s="751"/>
      <c r="Q14" s="752"/>
      <c r="R14" s="753"/>
      <c r="S14" s="753"/>
      <c r="T14" s="753"/>
      <c r="U14" s="753"/>
      <c r="V14" s="753"/>
      <c r="W14" s="753"/>
      <c r="X14" s="753"/>
      <c r="Y14" s="753"/>
      <c r="Z14" s="753"/>
      <c r="AA14" s="753"/>
      <c r="AB14" s="753"/>
      <c r="AC14" s="753"/>
      <c r="AD14" s="753"/>
      <c r="AE14" s="754"/>
      <c r="AF14" s="755"/>
      <c r="AG14" s="756"/>
      <c r="AH14" s="756"/>
      <c r="AI14" s="756"/>
      <c r="AJ14" s="757"/>
      <c r="AK14" s="758"/>
      <c r="AL14" s="759"/>
      <c r="AM14" s="759"/>
      <c r="AN14" s="759"/>
      <c r="AO14" s="759"/>
      <c r="AP14" s="759"/>
      <c r="AQ14" s="759"/>
      <c r="AR14" s="759"/>
      <c r="AS14" s="759"/>
      <c r="AT14" s="759"/>
      <c r="AU14" s="780"/>
      <c r="AV14" s="780"/>
      <c r="AW14" s="780"/>
      <c r="AX14" s="780"/>
      <c r="AY14" s="781"/>
      <c r="AZ14" s="220"/>
      <c r="BA14" s="220"/>
      <c r="BB14" s="220"/>
      <c r="BC14" s="220"/>
      <c r="BD14" s="220"/>
      <c r="BE14" s="221"/>
      <c r="BF14" s="221"/>
      <c r="BG14" s="221"/>
      <c r="BH14" s="221"/>
      <c r="BI14" s="221"/>
      <c r="BJ14" s="221"/>
      <c r="BK14" s="221"/>
      <c r="BL14" s="221"/>
      <c r="BM14" s="221"/>
      <c r="BN14" s="221"/>
      <c r="BO14" s="221"/>
      <c r="BP14" s="221"/>
      <c r="BQ14" s="226">
        <v>8</v>
      </c>
      <c r="BR14" s="227"/>
      <c r="BS14" s="782"/>
      <c r="BT14" s="783"/>
      <c r="BU14" s="783"/>
      <c r="BV14" s="783"/>
      <c r="BW14" s="783"/>
      <c r="BX14" s="783"/>
      <c r="BY14" s="783"/>
      <c r="BZ14" s="783"/>
      <c r="CA14" s="783"/>
      <c r="CB14" s="783"/>
      <c r="CC14" s="783"/>
      <c r="CD14" s="783"/>
      <c r="CE14" s="783"/>
      <c r="CF14" s="783"/>
      <c r="CG14" s="784"/>
      <c r="CH14" s="785"/>
      <c r="CI14" s="786"/>
      <c r="CJ14" s="786"/>
      <c r="CK14" s="786"/>
      <c r="CL14" s="787"/>
      <c r="CM14" s="785"/>
      <c r="CN14" s="786"/>
      <c r="CO14" s="786"/>
      <c r="CP14" s="786"/>
      <c r="CQ14" s="787"/>
      <c r="CR14" s="785"/>
      <c r="CS14" s="786"/>
      <c r="CT14" s="786"/>
      <c r="CU14" s="786"/>
      <c r="CV14" s="787"/>
      <c r="CW14" s="785"/>
      <c r="CX14" s="786"/>
      <c r="CY14" s="786"/>
      <c r="CZ14" s="786"/>
      <c r="DA14" s="787"/>
      <c r="DB14" s="785"/>
      <c r="DC14" s="786"/>
      <c r="DD14" s="786"/>
      <c r="DE14" s="786"/>
      <c r="DF14" s="787"/>
      <c r="DG14" s="785"/>
      <c r="DH14" s="786"/>
      <c r="DI14" s="786"/>
      <c r="DJ14" s="786"/>
      <c r="DK14" s="787"/>
      <c r="DL14" s="785"/>
      <c r="DM14" s="786"/>
      <c r="DN14" s="786"/>
      <c r="DO14" s="786"/>
      <c r="DP14" s="787"/>
      <c r="DQ14" s="785"/>
      <c r="DR14" s="786"/>
      <c r="DS14" s="786"/>
      <c r="DT14" s="786"/>
      <c r="DU14" s="787"/>
      <c r="DV14" s="782"/>
      <c r="DW14" s="783"/>
      <c r="DX14" s="783"/>
      <c r="DY14" s="783"/>
      <c r="DZ14" s="788"/>
      <c r="EA14" s="222"/>
    </row>
    <row r="15" spans="1:131" s="223" customFormat="1" ht="26.25" customHeight="1" x14ac:dyDescent="0.15">
      <c r="A15" s="226">
        <v>9</v>
      </c>
      <c r="B15" s="749"/>
      <c r="C15" s="750"/>
      <c r="D15" s="750"/>
      <c r="E15" s="750"/>
      <c r="F15" s="750"/>
      <c r="G15" s="750"/>
      <c r="H15" s="750"/>
      <c r="I15" s="750"/>
      <c r="J15" s="750"/>
      <c r="K15" s="750"/>
      <c r="L15" s="750"/>
      <c r="M15" s="750"/>
      <c r="N15" s="750"/>
      <c r="O15" s="750"/>
      <c r="P15" s="751"/>
      <c r="Q15" s="752"/>
      <c r="R15" s="753"/>
      <c r="S15" s="753"/>
      <c r="T15" s="753"/>
      <c r="U15" s="753"/>
      <c r="V15" s="753"/>
      <c r="W15" s="753"/>
      <c r="X15" s="753"/>
      <c r="Y15" s="753"/>
      <c r="Z15" s="753"/>
      <c r="AA15" s="753"/>
      <c r="AB15" s="753"/>
      <c r="AC15" s="753"/>
      <c r="AD15" s="753"/>
      <c r="AE15" s="754"/>
      <c r="AF15" s="755"/>
      <c r="AG15" s="756"/>
      <c r="AH15" s="756"/>
      <c r="AI15" s="756"/>
      <c r="AJ15" s="757"/>
      <c r="AK15" s="758"/>
      <c r="AL15" s="759"/>
      <c r="AM15" s="759"/>
      <c r="AN15" s="759"/>
      <c r="AO15" s="759"/>
      <c r="AP15" s="759"/>
      <c r="AQ15" s="759"/>
      <c r="AR15" s="759"/>
      <c r="AS15" s="759"/>
      <c r="AT15" s="759"/>
      <c r="AU15" s="780"/>
      <c r="AV15" s="780"/>
      <c r="AW15" s="780"/>
      <c r="AX15" s="780"/>
      <c r="AY15" s="781"/>
      <c r="AZ15" s="220"/>
      <c r="BA15" s="220"/>
      <c r="BB15" s="220"/>
      <c r="BC15" s="220"/>
      <c r="BD15" s="220"/>
      <c r="BE15" s="221"/>
      <c r="BF15" s="221"/>
      <c r="BG15" s="221"/>
      <c r="BH15" s="221"/>
      <c r="BI15" s="221"/>
      <c r="BJ15" s="221"/>
      <c r="BK15" s="221"/>
      <c r="BL15" s="221"/>
      <c r="BM15" s="221"/>
      <c r="BN15" s="221"/>
      <c r="BO15" s="221"/>
      <c r="BP15" s="221"/>
      <c r="BQ15" s="226">
        <v>9</v>
      </c>
      <c r="BR15" s="227"/>
      <c r="BS15" s="782"/>
      <c r="BT15" s="783"/>
      <c r="BU15" s="783"/>
      <c r="BV15" s="783"/>
      <c r="BW15" s="783"/>
      <c r="BX15" s="783"/>
      <c r="BY15" s="783"/>
      <c r="BZ15" s="783"/>
      <c r="CA15" s="783"/>
      <c r="CB15" s="783"/>
      <c r="CC15" s="783"/>
      <c r="CD15" s="783"/>
      <c r="CE15" s="783"/>
      <c r="CF15" s="783"/>
      <c r="CG15" s="784"/>
      <c r="CH15" s="785"/>
      <c r="CI15" s="786"/>
      <c r="CJ15" s="786"/>
      <c r="CK15" s="786"/>
      <c r="CL15" s="787"/>
      <c r="CM15" s="785"/>
      <c r="CN15" s="786"/>
      <c r="CO15" s="786"/>
      <c r="CP15" s="786"/>
      <c r="CQ15" s="787"/>
      <c r="CR15" s="785"/>
      <c r="CS15" s="786"/>
      <c r="CT15" s="786"/>
      <c r="CU15" s="786"/>
      <c r="CV15" s="787"/>
      <c r="CW15" s="785"/>
      <c r="CX15" s="786"/>
      <c r="CY15" s="786"/>
      <c r="CZ15" s="786"/>
      <c r="DA15" s="787"/>
      <c r="DB15" s="785"/>
      <c r="DC15" s="786"/>
      <c r="DD15" s="786"/>
      <c r="DE15" s="786"/>
      <c r="DF15" s="787"/>
      <c r="DG15" s="785"/>
      <c r="DH15" s="786"/>
      <c r="DI15" s="786"/>
      <c r="DJ15" s="786"/>
      <c r="DK15" s="787"/>
      <c r="DL15" s="785"/>
      <c r="DM15" s="786"/>
      <c r="DN15" s="786"/>
      <c r="DO15" s="786"/>
      <c r="DP15" s="787"/>
      <c r="DQ15" s="785"/>
      <c r="DR15" s="786"/>
      <c r="DS15" s="786"/>
      <c r="DT15" s="786"/>
      <c r="DU15" s="787"/>
      <c r="DV15" s="782"/>
      <c r="DW15" s="783"/>
      <c r="DX15" s="783"/>
      <c r="DY15" s="783"/>
      <c r="DZ15" s="788"/>
      <c r="EA15" s="222"/>
    </row>
    <row r="16" spans="1:131" s="223" customFormat="1" ht="26.25" customHeight="1" x14ac:dyDescent="0.15">
      <c r="A16" s="226">
        <v>10</v>
      </c>
      <c r="B16" s="749"/>
      <c r="C16" s="750"/>
      <c r="D16" s="750"/>
      <c r="E16" s="750"/>
      <c r="F16" s="750"/>
      <c r="G16" s="750"/>
      <c r="H16" s="750"/>
      <c r="I16" s="750"/>
      <c r="J16" s="750"/>
      <c r="K16" s="750"/>
      <c r="L16" s="750"/>
      <c r="M16" s="750"/>
      <c r="N16" s="750"/>
      <c r="O16" s="750"/>
      <c r="P16" s="751"/>
      <c r="Q16" s="752"/>
      <c r="R16" s="753"/>
      <c r="S16" s="753"/>
      <c r="T16" s="753"/>
      <c r="U16" s="753"/>
      <c r="V16" s="753"/>
      <c r="W16" s="753"/>
      <c r="X16" s="753"/>
      <c r="Y16" s="753"/>
      <c r="Z16" s="753"/>
      <c r="AA16" s="753"/>
      <c r="AB16" s="753"/>
      <c r="AC16" s="753"/>
      <c r="AD16" s="753"/>
      <c r="AE16" s="754"/>
      <c r="AF16" s="755"/>
      <c r="AG16" s="756"/>
      <c r="AH16" s="756"/>
      <c r="AI16" s="756"/>
      <c r="AJ16" s="757"/>
      <c r="AK16" s="758"/>
      <c r="AL16" s="759"/>
      <c r="AM16" s="759"/>
      <c r="AN16" s="759"/>
      <c r="AO16" s="759"/>
      <c r="AP16" s="759"/>
      <c r="AQ16" s="759"/>
      <c r="AR16" s="759"/>
      <c r="AS16" s="759"/>
      <c r="AT16" s="759"/>
      <c r="AU16" s="780"/>
      <c r="AV16" s="780"/>
      <c r="AW16" s="780"/>
      <c r="AX16" s="780"/>
      <c r="AY16" s="781"/>
      <c r="AZ16" s="220"/>
      <c r="BA16" s="220"/>
      <c r="BB16" s="220"/>
      <c r="BC16" s="220"/>
      <c r="BD16" s="220"/>
      <c r="BE16" s="221"/>
      <c r="BF16" s="221"/>
      <c r="BG16" s="221"/>
      <c r="BH16" s="221"/>
      <c r="BI16" s="221"/>
      <c r="BJ16" s="221"/>
      <c r="BK16" s="221"/>
      <c r="BL16" s="221"/>
      <c r="BM16" s="221"/>
      <c r="BN16" s="221"/>
      <c r="BO16" s="221"/>
      <c r="BP16" s="221"/>
      <c r="BQ16" s="226">
        <v>10</v>
      </c>
      <c r="BR16" s="227"/>
      <c r="BS16" s="782"/>
      <c r="BT16" s="783"/>
      <c r="BU16" s="783"/>
      <c r="BV16" s="783"/>
      <c r="BW16" s="783"/>
      <c r="BX16" s="783"/>
      <c r="BY16" s="783"/>
      <c r="BZ16" s="783"/>
      <c r="CA16" s="783"/>
      <c r="CB16" s="783"/>
      <c r="CC16" s="783"/>
      <c r="CD16" s="783"/>
      <c r="CE16" s="783"/>
      <c r="CF16" s="783"/>
      <c r="CG16" s="784"/>
      <c r="CH16" s="785"/>
      <c r="CI16" s="786"/>
      <c r="CJ16" s="786"/>
      <c r="CK16" s="786"/>
      <c r="CL16" s="787"/>
      <c r="CM16" s="785"/>
      <c r="CN16" s="786"/>
      <c r="CO16" s="786"/>
      <c r="CP16" s="786"/>
      <c r="CQ16" s="787"/>
      <c r="CR16" s="785"/>
      <c r="CS16" s="786"/>
      <c r="CT16" s="786"/>
      <c r="CU16" s="786"/>
      <c r="CV16" s="787"/>
      <c r="CW16" s="785"/>
      <c r="CX16" s="786"/>
      <c r="CY16" s="786"/>
      <c r="CZ16" s="786"/>
      <c r="DA16" s="787"/>
      <c r="DB16" s="785"/>
      <c r="DC16" s="786"/>
      <c r="DD16" s="786"/>
      <c r="DE16" s="786"/>
      <c r="DF16" s="787"/>
      <c r="DG16" s="785"/>
      <c r="DH16" s="786"/>
      <c r="DI16" s="786"/>
      <c r="DJ16" s="786"/>
      <c r="DK16" s="787"/>
      <c r="DL16" s="785"/>
      <c r="DM16" s="786"/>
      <c r="DN16" s="786"/>
      <c r="DO16" s="786"/>
      <c r="DP16" s="787"/>
      <c r="DQ16" s="785"/>
      <c r="DR16" s="786"/>
      <c r="DS16" s="786"/>
      <c r="DT16" s="786"/>
      <c r="DU16" s="787"/>
      <c r="DV16" s="782"/>
      <c r="DW16" s="783"/>
      <c r="DX16" s="783"/>
      <c r="DY16" s="783"/>
      <c r="DZ16" s="788"/>
      <c r="EA16" s="222"/>
    </row>
    <row r="17" spans="1:131" s="223" customFormat="1" ht="26.25" customHeight="1" x14ac:dyDescent="0.15">
      <c r="A17" s="226">
        <v>11</v>
      </c>
      <c r="B17" s="749"/>
      <c r="C17" s="750"/>
      <c r="D17" s="750"/>
      <c r="E17" s="750"/>
      <c r="F17" s="750"/>
      <c r="G17" s="750"/>
      <c r="H17" s="750"/>
      <c r="I17" s="750"/>
      <c r="J17" s="750"/>
      <c r="K17" s="750"/>
      <c r="L17" s="750"/>
      <c r="M17" s="750"/>
      <c r="N17" s="750"/>
      <c r="O17" s="750"/>
      <c r="P17" s="751"/>
      <c r="Q17" s="752"/>
      <c r="R17" s="753"/>
      <c r="S17" s="753"/>
      <c r="T17" s="753"/>
      <c r="U17" s="753"/>
      <c r="V17" s="753"/>
      <c r="W17" s="753"/>
      <c r="X17" s="753"/>
      <c r="Y17" s="753"/>
      <c r="Z17" s="753"/>
      <c r="AA17" s="753"/>
      <c r="AB17" s="753"/>
      <c r="AC17" s="753"/>
      <c r="AD17" s="753"/>
      <c r="AE17" s="754"/>
      <c r="AF17" s="755"/>
      <c r="AG17" s="756"/>
      <c r="AH17" s="756"/>
      <c r="AI17" s="756"/>
      <c r="AJ17" s="757"/>
      <c r="AK17" s="758"/>
      <c r="AL17" s="759"/>
      <c r="AM17" s="759"/>
      <c r="AN17" s="759"/>
      <c r="AO17" s="759"/>
      <c r="AP17" s="759"/>
      <c r="AQ17" s="759"/>
      <c r="AR17" s="759"/>
      <c r="AS17" s="759"/>
      <c r="AT17" s="759"/>
      <c r="AU17" s="780"/>
      <c r="AV17" s="780"/>
      <c r="AW17" s="780"/>
      <c r="AX17" s="780"/>
      <c r="AY17" s="781"/>
      <c r="AZ17" s="220"/>
      <c r="BA17" s="220"/>
      <c r="BB17" s="220"/>
      <c r="BC17" s="220"/>
      <c r="BD17" s="220"/>
      <c r="BE17" s="221"/>
      <c r="BF17" s="221"/>
      <c r="BG17" s="221"/>
      <c r="BH17" s="221"/>
      <c r="BI17" s="221"/>
      <c r="BJ17" s="221"/>
      <c r="BK17" s="221"/>
      <c r="BL17" s="221"/>
      <c r="BM17" s="221"/>
      <c r="BN17" s="221"/>
      <c r="BO17" s="221"/>
      <c r="BP17" s="221"/>
      <c r="BQ17" s="226">
        <v>11</v>
      </c>
      <c r="BR17" s="227"/>
      <c r="BS17" s="782"/>
      <c r="BT17" s="783"/>
      <c r="BU17" s="783"/>
      <c r="BV17" s="783"/>
      <c r="BW17" s="783"/>
      <c r="BX17" s="783"/>
      <c r="BY17" s="783"/>
      <c r="BZ17" s="783"/>
      <c r="CA17" s="783"/>
      <c r="CB17" s="783"/>
      <c r="CC17" s="783"/>
      <c r="CD17" s="783"/>
      <c r="CE17" s="783"/>
      <c r="CF17" s="783"/>
      <c r="CG17" s="784"/>
      <c r="CH17" s="785"/>
      <c r="CI17" s="786"/>
      <c r="CJ17" s="786"/>
      <c r="CK17" s="786"/>
      <c r="CL17" s="787"/>
      <c r="CM17" s="785"/>
      <c r="CN17" s="786"/>
      <c r="CO17" s="786"/>
      <c r="CP17" s="786"/>
      <c r="CQ17" s="787"/>
      <c r="CR17" s="785"/>
      <c r="CS17" s="786"/>
      <c r="CT17" s="786"/>
      <c r="CU17" s="786"/>
      <c r="CV17" s="787"/>
      <c r="CW17" s="785"/>
      <c r="CX17" s="786"/>
      <c r="CY17" s="786"/>
      <c r="CZ17" s="786"/>
      <c r="DA17" s="787"/>
      <c r="DB17" s="785"/>
      <c r="DC17" s="786"/>
      <c r="DD17" s="786"/>
      <c r="DE17" s="786"/>
      <c r="DF17" s="787"/>
      <c r="DG17" s="785"/>
      <c r="DH17" s="786"/>
      <c r="DI17" s="786"/>
      <c r="DJ17" s="786"/>
      <c r="DK17" s="787"/>
      <c r="DL17" s="785"/>
      <c r="DM17" s="786"/>
      <c r="DN17" s="786"/>
      <c r="DO17" s="786"/>
      <c r="DP17" s="787"/>
      <c r="DQ17" s="785"/>
      <c r="DR17" s="786"/>
      <c r="DS17" s="786"/>
      <c r="DT17" s="786"/>
      <c r="DU17" s="787"/>
      <c r="DV17" s="782"/>
      <c r="DW17" s="783"/>
      <c r="DX17" s="783"/>
      <c r="DY17" s="783"/>
      <c r="DZ17" s="788"/>
      <c r="EA17" s="222"/>
    </row>
    <row r="18" spans="1:131" s="223" customFormat="1" ht="26.25" customHeight="1" x14ac:dyDescent="0.15">
      <c r="A18" s="226">
        <v>12</v>
      </c>
      <c r="B18" s="749"/>
      <c r="C18" s="750"/>
      <c r="D18" s="750"/>
      <c r="E18" s="750"/>
      <c r="F18" s="750"/>
      <c r="G18" s="750"/>
      <c r="H18" s="750"/>
      <c r="I18" s="750"/>
      <c r="J18" s="750"/>
      <c r="K18" s="750"/>
      <c r="L18" s="750"/>
      <c r="M18" s="750"/>
      <c r="N18" s="750"/>
      <c r="O18" s="750"/>
      <c r="P18" s="751"/>
      <c r="Q18" s="752"/>
      <c r="R18" s="753"/>
      <c r="S18" s="753"/>
      <c r="T18" s="753"/>
      <c r="U18" s="753"/>
      <c r="V18" s="753"/>
      <c r="W18" s="753"/>
      <c r="X18" s="753"/>
      <c r="Y18" s="753"/>
      <c r="Z18" s="753"/>
      <c r="AA18" s="753"/>
      <c r="AB18" s="753"/>
      <c r="AC18" s="753"/>
      <c r="AD18" s="753"/>
      <c r="AE18" s="754"/>
      <c r="AF18" s="755"/>
      <c r="AG18" s="756"/>
      <c r="AH18" s="756"/>
      <c r="AI18" s="756"/>
      <c r="AJ18" s="757"/>
      <c r="AK18" s="758"/>
      <c r="AL18" s="759"/>
      <c r="AM18" s="759"/>
      <c r="AN18" s="759"/>
      <c r="AO18" s="759"/>
      <c r="AP18" s="759"/>
      <c r="AQ18" s="759"/>
      <c r="AR18" s="759"/>
      <c r="AS18" s="759"/>
      <c r="AT18" s="759"/>
      <c r="AU18" s="780"/>
      <c r="AV18" s="780"/>
      <c r="AW18" s="780"/>
      <c r="AX18" s="780"/>
      <c r="AY18" s="781"/>
      <c r="AZ18" s="220"/>
      <c r="BA18" s="220"/>
      <c r="BB18" s="220"/>
      <c r="BC18" s="220"/>
      <c r="BD18" s="220"/>
      <c r="BE18" s="221"/>
      <c r="BF18" s="221"/>
      <c r="BG18" s="221"/>
      <c r="BH18" s="221"/>
      <c r="BI18" s="221"/>
      <c r="BJ18" s="221"/>
      <c r="BK18" s="221"/>
      <c r="BL18" s="221"/>
      <c r="BM18" s="221"/>
      <c r="BN18" s="221"/>
      <c r="BO18" s="221"/>
      <c r="BP18" s="221"/>
      <c r="BQ18" s="226">
        <v>12</v>
      </c>
      <c r="BR18" s="227"/>
      <c r="BS18" s="782"/>
      <c r="BT18" s="783"/>
      <c r="BU18" s="783"/>
      <c r="BV18" s="783"/>
      <c r="BW18" s="783"/>
      <c r="BX18" s="783"/>
      <c r="BY18" s="783"/>
      <c r="BZ18" s="783"/>
      <c r="CA18" s="783"/>
      <c r="CB18" s="783"/>
      <c r="CC18" s="783"/>
      <c r="CD18" s="783"/>
      <c r="CE18" s="783"/>
      <c r="CF18" s="783"/>
      <c r="CG18" s="784"/>
      <c r="CH18" s="785"/>
      <c r="CI18" s="786"/>
      <c r="CJ18" s="786"/>
      <c r="CK18" s="786"/>
      <c r="CL18" s="787"/>
      <c r="CM18" s="785"/>
      <c r="CN18" s="786"/>
      <c r="CO18" s="786"/>
      <c r="CP18" s="786"/>
      <c r="CQ18" s="787"/>
      <c r="CR18" s="785"/>
      <c r="CS18" s="786"/>
      <c r="CT18" s="786"/>
      <c r="CU18" s="786"/>
      <c r="CV18" s="787"/>
      <c r="CW18" s="785"/>
      <c r="CX18" s="786"/>
      <c r="CY18" s="786"/>
      <c r="CZ18" s="786"/>
      <c r="DA18" s="787"/>
      <c r="DB18" s="785"/>
      <c r="DC18" s="786"/>
      <c r="DD18" s="786"/>
      <c r="DE18" s="786"/>
      <c r="DF18" s="787"/>
      <c r="DG18" s="785"/>
      <c r="DH18" s="786"/>
      <c r="DI18" s="786"/>
      <c r="DJ18" s="786"/>
      <c r="DK18" s="787"/>
      <c r="DL18" s="785"/>
      <c r="DM18" s="786"/>
      <c r="DN18" s="786"/>
      <c r="DO18" s="786"/>
      <c r="DP18" s="787"/>
      <c r="DQ18" s="785"/>
      <c r="DR18" s="786"/>
      <c r="DS18" s="786"/>
      <c r="DT18" s="786"/>
      <c r="DU18" s="787"/>
      <c r="DV18" s="782"/>
      <c r="DW18" s="783"/>
      <c r="DX18" s="783"/>
      <c r="DY18" s="783"/>
      <c r="DZ18" s="788"/>
      <c r="EA18" s="222"/>
    </row>
    <row r="19" spans="1:131" s="223" customFormat="1" ht="26.25" customHeight="1" x14ac:dyDescent="0.15">
      <c r="A19" s="226">
        <v>13</v>
      </c>
      <c r="B19" s="749"/>
      <c r="C19" s="750"/>
      <c r="D19" s="750"/>
      <c r="E19" s="750"/>
      <c r="F19" s="750"/>
      <c r="G19" s="750"/>
      <c r="H19" s="750"/>
      <c r="I19" s="750"/>
      <c r="J19" s="750"/>
      <c r="K19" s="750"/>
      <c r="L19" s="750"/>
      <c r="M19" s="750"/>
      <c r="N19" s="750"/>
      <c r="O19" s="750"/>
      <c r="P19" s="751"/>
      <c r="Q19" s="752"/>
      <c r="R19" s="753"/>
      <c r="S19" s="753"/>
      <c r="T19" s="753"/>
      <c r="U19" s="753"/>
      <c r="V19" s="753"/>
      <c r="W19" s="753"/>
      <c r="X19" s="753"/>
      <c r="Y19" s="753"/>
      <c r="Z19" s="753"/>
      <c r="AA19" s="753"/>
      <c r="AB19" s="753"/>
      <c r="AC19" s="753"/>
      <c r="AD19" s="753"/>
      <c r="AE19" s="754"/>
      <c r="AF19" s="755"/>
      <c r="AG19" s="756"/>
      <c r="AH19" s="756"/>
      <c r="AI19" s="756"/>
      <c r="AJ19" s="757"/>
      <c r="AK19" s="758"/>
      <c r="AL19" s="759"/>
      <c r="AM19" s="759"/>
      <c r="AN19" s="759"/>
      <c r="AO19" s="759"/>
      <c r="AP19" s="759"/>
      <c r="AQ19" s="759"/>
      <c r="AR19" s="759"/>
      <c r="AS19" s="759"/>
      <c r="AT19" s="759"/>
      <c r="AU19" s="780"/>
      <c r="AV19" s="780"/>
      <c r="AW19" s="780"/>
      <c r="AX19" s="780"/>
      <c r="AY19" s="781"/>
      <c r="AZ19" s="220"/>
      <c r="BA19" s="220"/>
      <c r="BB19" s="220"/>
      <c r="BC19" s="220"/>
      <c r="BD19" s="220"/>
      <c r="BE19" s="221"/>
      <c r="BF19" s="221"/>
      <c r="BG19" s="221"/>
      <c r="BH19" s="221"/>
      <c r="BI19" s="221"/>
      <c r="BJ19" s="221"/>
      <c r="BK19" s="221"/>
      <c r="BL19" s="221"/>
      <c r="BM19" s="221"/>
      <c r="BN19" s="221"/>
      <c r="BO19" s="221"/>
      <c r="BP19" s="221"/>
      <c r="BQ19" s="226">
        <v>13</v>
      </c>
      <c r="BR19" s="227"/>
      <c r="BS19" s="782"/>
      <c r="BT19" s="783"/>
      <c r="BU19" s="783"/>
      <c r="BV19" s="783"/>
      <c r="BW19" s="783"/>
      <c r="BX19" s="783"/>
      <c r="BY19" s="783"/>
      <c r="BZ19" s="783"/>
      <c r="CA19" s="783"/>
      <c r="CB19" s="783"/>
      <c r="CC19" s="783"/>
      <c r="CD19" s="783"/>
      <c r="CE19" s="783"/>
      <c r="CF19" s="783"/>
      <c r="CG19" s="784"/>
      <c r="CH19" s="785"/>
      <c r="CI19" s="786"/>
      <c r="CJ19" s="786"/>
      <c r="CK19" s="786"/>
      <c r="CL19" s="787"/>
      <c r="CM19" s="785"/>
      <c r="CN19" s="786"/>
      <c r="CO19" s="786"/>
      <c r="CP19" s="786"/>
      <c r="CQ19" s="787"/>
      <c r="CR19" s="785"/>
      <c r="CS19" s="786"/>
      <c r="CT19" s="786"/>
      <c r="CU19" s="786"/>
      <c r="CV19" s="787"/>
      <c r="CW19" s="785"/>
      <c r="CX19" s="786"/>
      <c r="CY19" s="786"/>
      <c r="CZ19" s="786"/>
      <c r="DA19" s="787"/>
      <c r="DB19" s="785"/>
      <c r="DC19" s="786"/>
      <c r="DD19" s="786"/>
      <c r="DE19" s="786"/>
      <c r="DF19" s="787"/>
      <c r="DG19" s="785"/>
      <c r="DH19" s="786"/>
      <c r="DI19" s="786"/>
      <c r="DJ19" s="786"/>
      <c r="DK19" s="787"/>
      <c r="DL19" s="785"/>
      <c r="DM19" s="786"/>
      <c r="DN19" s="786"/>
      <c r="DO19" s="786"/>
      <c r="DP19" s="787"/>
      <c r="DQ19" s="785"/>
      <c r="DR19" s="786"/>
      <c r="DS19" s="786"/>
      <c r="DT19" s="786"/>
      <c r="DU19" s="787"/>
      <c r="DV19" s="782"/>
      <c r="DW19" s="783"/>
      <c r="DX19" s="783"/>
      <c r="DY19" s="783"/>
      <c r="DZ19" s="788"/>
      <c r="EA19" s="222"/>
    </row>
    <row r="20" spans="1:131" s="223" customFormat="1" ht="26.25" customHeight="1" x14ac:dyDescent="0.15">
      <c r="A20" s="226">
        <v>14</v>
      </c>
      <c r="B20" s="749"/>
      <c r="C20" s="750"/>
      <c r="D20" s="750"/>
      <c r="E20" s="750"/>
      <c r="F20" s="750"/>
      <c r="G20" s="750"/>
      <c r="H20" s="750"/>
      <c r="I20" s="750"/>
      <c r="J20" s="750"/>
      <c r="K20" s="750"/>
      <c r="L20" s="750"/>
      <c r="M20" s="750"/>
      <c r="N20" s="750"/>
      <c r="O20" s="750"/>
      <c r="P20" s="751"/>
      <c r="Q20" s="752"/>
      <c r="R20" s="753"/>
      <c r="S20" s="753"/>
      <c r="T20" s="753"/>
      <c r="U20" s="753"/>
      <c r="V20" s="753"/>
      <c r="W20" s="753"/>
      <c r="X20" s="753"/>
      <c r="Y20" s="753"/>
      <c r="Z20" s="753"/>
      <c r="AA20" s="753"/>
      <c r="AB20" s="753"/>
      <c r="AC20" s="753"/>
      <c r="AD20" s="753"/>
      <c r="AE20" s="754"/>
      <c r="AF20" s="755"/>
      <c r="AG20" s="756"/>
      <c r="AH20" s="756"/>
      <c r="AI20" s="756"/>
      <c r="AJ20" s="757"/>
      <c r="AK20" s="758"/>
      <c r="AL20" s="759"/>
      <c r="AM20" s="759"/>
      <c r="AN20" s="759"/>
      <c r="AO20" s="759"/>
      <c r="AP20" s="759"/>
      <c r="AQ20" s="759"/>
      <c r="AR20" s="759"/>
      <c r="AS20" s="759"/>
      <c r="AT20" s="759"/>
      <c r="AU20" s="780"/>
      <c r="AV20" s="780"/>
      <c r="AW20" s="780"/>
      <c r="AX20" s="780"/>
      <c r="AY20" s="781"/>
      <c r="AZ20" s="220"/>
      <c r="BA20" s="220"/>
      <c r="BB20" s="220"/>
      <c r="BC20" s="220"/>
      <c r="BD20" s="220"/>
      <c r="BE20" s="221"/>
      <c r="BF20" s="221"/>
      <c r="BG20" s="221"/>
      <c r="BH20" s="221"/>
      <c r="BI20" s="221"/>
      <c r="BJ20" s="221"/>
      <c r="BK20" s="221"/>
      <c r="BL20" s="221"/>
      <c r="BM20" s="221"/>
      <c r="BN20" s="221"/>
      <c r="BO20" s="221"/>
      <c r="BP20" s="221"/>
      <c r="BQ20" s="226">
        <v>14</v>
      </c>
      <c r="BR20" s="227"/>
      <c r="BS20" s="782"/>
      <c r="BT20" s="783"/>
      <c r="BU20" s="783"/>
      <c r="BV20" s="783"/>
      <c r="BW20" s="783"/>
      <c r="BX20" s="783"/>
      <c r="BY20" s="783"/>
      <c r="BZ20" s="783"/>
      <c r="CA20" s="783"/>
      <c r="CB20" s="783"/>
      <c r="CC20" s="783"/>
      <c r="CD20" s="783"/>
      <c r="CE20" s="783"/>
      <c r="CF20" s="783"/>
      <c r="CG20" s="784"/>
      <c r="CH20" s="785"/>
      <c r="CI20" s="786"/>
      <c r="CJ20" s="786"/>
      <c r="CK20" s="786"/>
      <c r="CL20" s="787"/>
      <c r="CM20" s="785"/>
      <c r="CN20" s="786"/>
      <c r="CO20" s="786"/>
      <c r="CP20" s="786"/>
      <c r="CQ20" s="787"/>
      <c r="CR20" s="785"/>
      <c r="CS20" s="786"/>
      <c r="CT20" s="786"/>
      <c r="CU20" s="786"/>
      <c r="CV20" s="787"/>
      <c r="CW20" s="785"/>
      <c r="CX20" s="786"/>
      <c r="CY20" s="786"/>
      <c r="CZ20" s="786"/>
      <c r="DA20" s="787"/>
      <c r="DB20" s="785"/>
      <c r="DC20" s="786"/>
      <c r="DD20" s="786"/>
      <c r="DE20" s="786"/>
      <c r="DF20" s="787"/>
      <c r="DG20" s="785"/>
      <c r="DH20" s="786"/>
      <c r="DI20" s="786"/>
      <c r="DJ20" s="786"/>
      <c r="DK20" s="787"/>
      <c r="DL20" s="785"/>
      <c r="DM20" s="786"/>
      <c r="DN20" s="786"/>
      <c r="DO20" s="786"/>
      <c r="DP20" s="787"/>
      <c r="DQ20" s="785"/>
      <c r="DR20" s="786"/>
      <c r="DS20" s="786"/>
      <c r="DT20" s="786"/>
      <c r="DU20" s="787"/>
      <c r="DV20" s="782"/>
      <c r="DW20" s="783"/>
      <c r="DX20" s="783"/>
      <c r="DY20" s="783"/>
      <c r="DZ20" s="788"/>
      <c r="EA20" s="222"/>
    </row>
    <row r="21" spans="1:131" s="223" customFormat="1" ht="26.25" customHeight="1" thickBot="1" x14ac:dyDescent="0.2">
      <c r="A21" s="226">
        <v>15</v>
      </c>
      <c r="B21" s="749"/>
      <c r="C21" s="750"/>
      <c r="D21" s="750"/>
      <c r="E21" s="750"/>
      <c r="F21" s="750"/>
      <c r="G21" s="750"/>
      <c r="H21" s="750"/>
      <c r="I21" s="750"/>
      <c r="J21" s="750"/>
      <c r="K21" s="750"/>
      <c r="L21" s="750"/>
      <c r="M21" s="750"/>
      <c r="N21" s="750"/>
      <c r="O21" s="750"/>
      <c r="P21" s="751"/>
      <c r="Q21" s="752"/>
      <c r="R21" s="753"/>
      <c r="S21" s="753"/>
      <c r="T21" s="753"/>
      <c r="U21" s="753"/>
      <c r="V21" s="753"/>
      <c r="W21" s="753"/>
      <c r="X21" s="753"/>
      <c r="Y21" s="753"/>
      <c r="Z21" s="753"/>
      <c r="AA21" s="753"/>
      <c r="AB21" s="753"/>
      <c r="AC21" s="753"/>
      <c r="AD21" s="753"/>
      <c r="AE21" s="754"/>
      <c r="AF21" s="755"/>
      <c r="AG21" s="756"/>
      <c r="AH21" s="756"/>
      <c r="AI21" s="756"/>
      <c r="AJ21" s="757"/>
      <c r="AK21" s="758"/>
      <c r="AL21" s="759"/>
      <c r="AM21" s="759"/>
      <c r="AN21" s="759"/>
      <c r="AO21" s="759"/>
      <c r="AP21" s="759"/>
      <c r="AQ21" s="759"/>
      <c r="AR21" s="759"/>
      <c r="AS21" s="759"/>
      <c r="AT21" s="759"/>
      <c r="AU21" s="780"/>
      <c r="AV21" s="780"/>
      <c r="AW21" s="780"/>
      <c r="AX21" s="780"/>
      <c r="AY21" s="781"/>
      <c r="AZ21" s="220"/>
      <c r="BA21" s="220"/>
      <c r="BB21" s="220"/>
      <c r="BC21" s="220"/>
      <c r="BD21" s="220"/>
      <c r="BE21" s="221"/>
      <c r="BF21" s="221"/>
      <c r="BG21" s="221"/>
      <c r="BH21" s="221"/>
      <c r="BI21" s="221"/>
      <c r="BJ21" s="221"/>
      <c r="BK21" s="221"/>
      <c r="BL21" s="221"/>
      <c r="BM21" s="221"/>
      <c r="BN21" s="221"/>
      <c r="BO21" s="221"/>
      <c r="BP21" s="221"/>
      <c r="BQ21" s="226">
        <v>15</v>
      </c>
      <c r="BR21" s="227"/>
      <c r="BS21" s="782"/>
      <c r="BT21" s="783"/>
      <c r="BU21" s="783"/>
      <c r="BV21" s="783"/>
      <c r="BW21" s="783"/>
      <c r="BX21" s="783"/>
      <c r="BY21" s="783"/>
      <c r="BZ21" s="783"/>
      <c r="CA21" s="783"/>
      <c r="CB21" s="783"/>
      <c r="CC21" s="783"/>
      <c r="CD21" s="783"/>
      <c r="CE21" s="783"/>
      <c r="CF21" s="783"/>
      <c r="CG21" s="784"/>
      <c r="CH21" s="785"/>
      <c r="CI21" s="786"/>
      <c r="CJ21" s="786"/>
      <c r="CK21" s="786"/>
      <c r="CL21" s="787"/>
      <c r="CM21" s="785"/>
      <c r="CN21" s="786"/>
      <c r="CO21" s="786"/>
      <c r="CP21" s="786"/>
      <c r="CQ21" s="787"/>
      <c r="CR21" s="785"/>
      <c r="CS21" s="786"/>
      <c r="CT21" s="786"/>
      <c r="CU21" s="786"/>
      <c r="CV21" s="787"/>
      <c r="CW21" s="785"/>
      <c r="CX21" s="786"/>
      <c r="CY21" s="786"/>
      <c r="CZ21" s="786"/>
      <c r="DA21" s="787"/>
      <c r="DB21" s="785"/>
      <c r="DC21" s="786"/>
      <c r="DD21" s="786"/>
      <c r="DE21" s="786"/>
      <c r="DF21" s="787"/>
      <c r="DG21" s="785"/>
      <c r="DH21" s="786"/>
      <c r="DI21" s="786"/>
      <c r="DJ21" s="786"/>
      <c r="DK21" s="787"/>
      <c r="DL21" s="785"/>
      <c r="DM21" s="786"/>
      <c r="DN21" s="786"/>
      <c r="DO21" s="786"/>
      <c r="DP21" s="787"/>
      <c r="DQ21" s="785"/>
      <c r="DR21" s="786"/>
      <c r="DS21" s="786"/>
      <c r="DT21" s="786"/>
      <c r="DU21" s="787"/>
      <c r="DV21" s="782"/>
      <c r="DW21" s="783"/>
      <c r="DX21" s="783"/>
      <c r="DY21" s="783"/>
      <c r="DZ21" s="788"/>
      <c r="EA21" s="222"/>
    </row>
    <row r="22" spans="1:131" s="223" customFormat="1" ht="26.25" customHeight="1" x14ac:dyDescent="0.15">
      <c r="A22" s="226">
        <v>16</v>
      </c>
      <c r="B22" s="749"/>
      <c r="C22" s="750"/>
      <c r="D22" s="750"/>
      <c r="E22" s="750"/>
      <c r="F22" s="750"/>
      <c r="G22" s="750"/>
      <c r="H22" s="750"/>
      <c r="I22" s="750"/>
      <c r="J22" s="750"/>
      <c r="K22" s="750"/>
      <c r="L22" s="750"/>
      <c r="M22" s="750"/>
      <c r="N22" s="750"/>
      <c r="O22" s="750"/>
      <c r="P22" s="751"/>
      <c r="Q22" s="799"/>
      <c r="R22" s="800"/>
      <c r="S22" s="800"/>
      <c r="T22" s="800"/>
      <c r="U22" s="800"/>
      <c r="V22" s="800"/>
      <c r="W22" s="800"/>
      <c r="X22" s="800"/>
      <c r="Y22" s="800"/>
      <c r="Z22" s="800"/>
      <c r="AA22" s="800"/>
      <c r="AB22" s="800"/>
      <c r="AC22" s="800"/>
      <c r="AD22" s="800"/>
      <c r="AE22" s="801"/>
      <c r="AF22" s="755"/>
      <c r="AG22" s="756"/>
      <c r="AH22" s="756"/>
      <c r="AI22" s="756"/>
      <c r="AJ22" s="757"/>
      <c r="AK22" s="802"/>
      <c r="AL22" s="803"/>
      <c r="AM22" s="803"/>
      <c r="AN22" s="803"/>
      <c r="AO22" s="803"/>
      <c r="AP22" s="803"/>
      <c r="AQ22" s="803"/>
      <c r="AR22" s="803"/>
      <c r="AS22" s="803"/>
      <c r="AT22" s="803"/>
      <c r="AU22" s="804"/>
      <c r="AV22" s="804"/>
      <c r="AW22" s="804"/>
      <c r="AX22" s="804"/>
      <c r="AY22" s="805"/>
      <c r="AZ22" s="806" t="s">
        <v>376</v>
      </c>
      <c r="BA22" s="806"/>
      <c r="BB22" s="806"/>
      <c r="BC22" s="806"/>
      <c r="BD22" s="807"/>
      <c r="BE22" s="221"/>
      <c r="BF22" s="221"/>
      <c r="BG22" s="221"/>
      <c r="BH22" s="221"/>
      <c r="BI22" s="221"/>
      <c r="BJ22" s="221"/>
      <c r="BK22" s="221"/>
      <c r="BL22" s="221"/>
      <c r="BM22" s="221"/>
      <c r="BN22" s="221"/>
      <c r="BO22" s="221"/>
      <c r="BP22" s="221"/>
      <c r="BQ22" s="226">
        <v>16</v>
      </c>
      <c r="BR22" s="227"/>
      <c r="BS22" s="782"/>
      <c r="BT22" s="783"/>
      <c r="BU22" s="783"/>
      <c r="BV22" s="783"/>
      <c r="BW22" s="783"/>
      <c r="BX22" s="783"/>
      <c r="BY22" s="783"/>
      <c r="BZ22" s="783"/>
      <c r="CA22" s="783"/>
      <c r="CB22" s="783"/>
      <c r="CC22" s="783"/>
      <c r="CD22" s="783"/>
      <c r="CE22" s="783"/>
      <c r="CF22" s="783"/>
      <c r="CG22" s="784"/>
      <c r="CH22" s="785"/>
      <c r="CI22" s="786"/>
      <c r="CJ22" s="786"/>
      <c r="CK22" s="786"/>
      <c r="CL22" s="787"/>
      <c r="CM22" s="785"/>
      <c r="CN22" s="786"/>
      <c r="CO22" s="786"/>
      <c r="CP22" s="786"/>
      <c r="CQ22" s="787"/>
      <c r="CR22" s="785"/>
      <c r="CS22" s="786"/>
      <c r="CT22" s="786"/>
      <c r="CU22" s="786"/>
      <c r="CV22" s="787"/>
      <c r="CW22" s="785"/>
      <c r="CX22" s="786"/>
      <c r="CY22" s="786"/>
      <c r="CZ22" s="786"/>
      <c r="DA22" s="787"/>
      <c r="DB22" s="785"/>
      <c r="DC22" s="786"/>
      <c r="DD22" s="786"/>
      <c r="DE22" s="786"/>
      <c r="DF22" s="787"/>
      <c r="DG22" s="785"/>
      <c r="DH22" s="786"/>
      <c r="DI22" s="786"/>
      <c r="DJ22" s="786"/>
      <c r="DK22" s="787"/>
      <c r="DL22" s="785"/>
      <c r="DM22" s="786"/>
      <c r="DN22" s="786"/>
      <c r="DO22" s="786"/>
      <c r="DP22" s="787"/>
      <c r="DQ22" s="785"/>
      <c r="DR22" s="786"/>
      <c r="DS22" s="786"/>
      <c r="DT22" s="786"/>
      <c r="DU22" s="787"/>
      <c r="DV22" s="782"/>
      <c r="DW22" s="783"/>
      <c r="DX22" s="783"/>
      <c r="DY22" s="783"/>
      <c r="DZ22" s="788"/>
      <c r="EA22" s="222"/>
    </row>
    <row r="23" spans="1:131" s="223" customFormat="1" ht="26.25" customHeight="1" thickBot="1" x14ac:dyDescent="0.2">
      <c r="A23" s="228" t="s">
        <v>377</v>
      </c>
      <c r="B23" s="789" t="s">
        <v>378</v>
      </c>
      <c r="C23" s="790"/>
      <c r="D23" s="790"/>
      <c r="E23" s="790"/>
      <c r="F23" s="790"/>
      <c r="G23" s="790"/>
      <c r="H23" s="790"/>
      <c r="I23" s="790"/>
      <c r="J23" s="790"/>
      <c r="K23" s="790"/>
      <c r="L23" s="790"/>
      <c r="M23" s="790"/>
      <c r="N23" s="790"/>
      <c r="O23" s="790"/>
      <c r="P23" s="791"/>
      <c r="Q23" s="792">
        <v>4517</v>
      </c>
      <c r="R23" s="793"/>
      <c r="S23" s="793"/>
      <c r="T23" s="793"/>
      <c r="U23" s="793"/>
      <c r="V23" s="793">
        <v>4385</v>
      </c>
      <c r="W23" s="793"/>
      <c r="X23" s="793"/>
      <c r="Y23" s="793"/>
      <c r="Z23" s="793"/>
      <c r="AA23" s="793">
        <v>132</v>
      </c>
      <c r="AB23" s="793"/>
      <c r="AC23" s="793"/>
      <c r="AD23" s="793"/>
      <c r="AE23" s="794"/>
      <c r="AF23" s="795">
        <v>132</v>
      </c>
      <c r="AG23" s="793"/>
      <c r="AH23" s="793"/>
      <c r="AI23" s="793"/>
      <c r="AJ23" s="796"/>
      <c r="AK23" s="797"/>
      <c r="AL23" s="798"/>
      <c r="AM23" s="798"/>
      <c r="AN23" s="798"/>
      <c r="AO23" s="798"/>
      <c r="AP23" s="793">
        <v>5777</v>
      </c>
      <c r="AQ23" s="793"/>
      <c r="AR23" s="793"/>
      <c r="AS23" s="793"/>
      <c r="AT23" s="793"/>
      <c r="AU23" s="809"/>
      <c r="AV23" s="809"/>
      <c r="AW23" s="809"/>
      <c r="AX23" s="809"/>
      <c r="AY23" s="810"/>
      <c r="AZ23" s="811" t="s">
        <v>122</v>
      </c>
      <c r="BA23" s="812"/>
      <c r="BB23" s="812"/>
      <c r="BC23" s="812"/>
      <c r="BD23" s="813"/>
      <c r="BE23" s="221"/>
      <c r="BF23" s="221"/>
      <c r="BG23" s="221"/>
      <c r="BH23" s="221"/>
      <c r="BI23" s="221"/>
      <c r="BJ23" s="221"/>
      <c r="BK23" s="221"/>
      <c r="BL23" s="221"/>
      <c r="BM23" s="221"/>
      <c r="BN23" s="221"/>
      <c r="BO23" s="221"/>
      <c r="BP23" s="221"/>
      <c r="BQ23" s="226">
        <v>17</v>
      </c>
      <c r="BR23" s="227"/>
      <c r="BS23" s="782"/>
      <c r="BT23" s="783"/>
      <c r="BU23" s="783"/>
      <c r="BV23" s="783"/>
      <c r="BW23" s="783"/>
      <c r="BX23" s="783"/>
      <c r="BY23" s="783"/>
      <c r="BZ23" s="783"/>
      <c r="CA23" s="783"/>
      <c r="CB23" s="783"/>
      <c r="CC23" s="783"/>
      <c r="CD23" s="783"/>
      <c r="CE23" s="783"/>
      <c r="CF23" s="783"/>
      <c r="CG23" s="784"/>
      <c r="CH23" s="785"/>
      <c r="CI23" s="786"/>
      <c r="CJ23" s="786"/>
      <c r="CK23" s="786"/>
      <c r="CL23" s="787"/>
      <c r="CM23" s="785"/>
      <c r="CN23" s="786"/>
      <c r="CO23" s="786"/>
      <c r="CP23" s="786"/>
      <c r="CQ23" s="787"/>
      <c r="CR23" s="785"/>
      <c r="CS23" s="786"/>
      <c r="CT23" s="786"/>
      <c r="CU23" s="786"/>
      <c r="CV23" s="787"/>
      <c r="CW23" s="785"/>
      <c r="CX23" s="786"/>
      <c r="CY23" s="786"/>
      <c r="CZ23" s="786"/>
      <c r="DA23" s="787"/>
      <c r="DB23" s="785"/>
      <c r="DC23" s="786"/>
      <c r="DD23" s="786"/>
      <c r="DE23" s="786"/>
      <c r="DF23" s="787"/>
      <c r="DG23" s="785"/>
      <c r="DH23" s="786"/>
      <c r="DI23" s="786"/>
      <c r="DJ23" s="786"/>
      <c r="DK23" s="787"/>
      <c r="DL23" s="785"/>
      <c r="DM23" s="786"/>
      <c r="DN23" s="786"/>
      <c r="DO23" s="786"/>
      <c r="DP23" s="787"/>
      <c r="DQ23" s="785"/>
      <c r="DR23" s="786"/>
      <c r="DS23" s="786"/>
      <c r="DT23" s="786"/>
      <c r="DU23" s="787"/>
      <c r="DV23" s="782"/>
      <c r="DW23" s="783"/>
      <c r="DX23" s="783"/>
      <c r="DY23" s="783"/>
      <c r="DZ23" s="788"/>
      <c r="EA23" s="222"/>
    </row>
    <row r="24" spans="1:131" s="223" customFormat="1" ht="26.25" customHeight="1" x14ac:dyDescent="0.15">
      <c r="A24" s="808" t="s">
        <v>379</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20"/>
      <c r="BA24" s="220"/>
      <c r="BB24" s="220"/>
      <c r="BC24" s="220"/>
      <c r="BD24" s="220"/>
      <c r="BE24" s="221"/>
      <c r="BF24" s="221"/>
      <c r="BG24" s="221"/>
      <c r="BH24" s="221"/>
      <c r="BI24" s="221"/>
      <c r="BJ24" s="221"/>
      <c r="BK24" s="221"/>
      <c r="BL24" s="221"/>
      <c r="BM24" s="221"/>
      <c r="BN24" s="221"/>
      <c r="BO24" s="221"/>
      <c r="BP24" s="221"/>
      <c r="BQ24" s="226">
        <v>18</v>
      </c>
      <c r="BR24" s="227"/>
      <c r="BS24" s="782"/>
      <c r="BT24" s="783"/>
      <c r="BU24" s="783"/>
      <c r="BV24" s="783"/>
      <c r="BW24" s="783"/>
      <c r="BX24" s="783"/>
      <c r="BY24" s="783"/>
      <c r="BZ24" s="783"/>
      <c r="CA24" s="783"/>
      <c r="CB24" s="783"/>
      <c r="CC24" s="783"/>
      <c r="CD24" s="783"/>
      <c r="CE24" s="783"/>
      <c r="CF24" s="783"/>
      <c r="CG24" s="784"/>
      <c r="CH24" s="785"/>
      <c r="CI24" s="786"/>
      <c r="CJ24" s="786"/>
      <c r="CK24" s="786"/>
      <c r="CL24" s="787"/>
      <c r="CM24" s="785"/>
      <c r="CN24" s="786"/>
      <c r="CO24" s="786"/>
      <c r="CP24" s="786"/>
      <c r="CQ24" s="787"/>
      <c r="CR24" s="785"/>
      <c r="CS24" s="786"/>
      <c r="CT24" s="786"/>
      <c r="CU24" s="786"/>
      <c r="CV24" s="787"/>
      <c r="CW24" s="785"/>
      <c r="CX24" s="786"/>
      <c r="CY24" s="786"/>
      <c r="CZ24" s="786"/>
      <c r="DA24" s="787"/>
      <c r="DB24" s="785"/>
      <c r="DC24" s="786"/>
      <c r="DD24" s="786"/>
      <c r="DE24" s="786"/>
      <c r="DF24" s="787"/>
      <c r="DG24" s="785"/>
      <c r="DH24" s="786"/>
      <c r="DI24" s="786"/>
      <c r="DJ24" s="786"/>
      <c r="DK24" s="787"/>
      <c r="DL24" s="785"/>
      <c r="DM24" s="786"/>
      <c r="DN24" s="786"/>
      <c r="DO24" s="786"/>
      <c r="DP24" s="787"/>
      <c r="DQ24" s="785"/>
      <c r="DR24" s="786"/>
      <c r="DS24" s="786"/>
      <c r="DT24" s="786"/>
      <c r="DU24" s="787"/>
      <c r="DV24" s="782"/>
      <c r="DW24" s="783"/>
      <c r="DX24" s="783"/>
      <c r="DY24" s="783"/>
      <c r="DZ24" s="788"/>
      <c r="EA24" s="222"/>
    </row>
    <row r="25" spans="1:131" ht="26.25" customHeight="1" thickBot="1" x14ac:dyDescent="0.2">
      <c r="A25" s="739" t="s">
        <v>380</v>
      </c>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39"/>
      <c r="AL25" s="739"/>
      <c r="AM25" s="739"/>
      <c r="AN25" s="739"/>
      <c r="AO25" s="739"/>
      <c r="AP25" s="739"/>
      <c r="AQ25" s="739"/>
      <c r="AR25" s="739"/>
      <c r="AS25" s="739"/>
      <c r="AT25" s="739"/>
      <c r="AU25" s="739"/>
      <c r="AV25" s="739"/>
      <c r="AW25" s="739"/>
      <c r="AX25" s="739"/>
      <c r="AY25" s="739"/>
      <c r="AZ25" s="739"/>
      <c r="BA25" s="739"/>
      <c r="BB25" s="739"/>
      <c r="BC25" s="739"/>
      <c r="BD25" s="739"/>
      <c r="BE25" s="739"/>
      <c r="BF25" s="739"/>
      <c r="BG25" s="739"/>
      <c r="BH25" s="739"/>
      <c r="BI25" s="739"/>
      <c r="BJ25" s="220"/>
      <c r="BK25" s="220"/>
      <c r="BL25" s="220"/>
      <c r="BM25" s="220"/>
      <c r="BN25" s="220"/>
      <c r="BO25" s="229"/>
      <c r="BP25" s="229"/>
      <c r="BQ25" s="226">
        <v>19</v>
      </c>
      <c r="BR25" s="227"/>
      <c r="BS25" s="782"/>
      <c r="BT25" s="783"/>
      <c r="BU25" s="783"/>
      <c r="BV25" s="783"/>
      <c r="BW25" s="783"/>
      <c r="BX25" s="783"/>
      <c r="BY25" s="783"/>
      <c r="BZ25" s="783"/>
      <c r="CA25" s="783"/>
      <c r="CB25" s="783"/>
      <c r="CC25" s="783"/>
      <c r="CD25" s="783"/>
      <c r="CE25" s="783"/>
      <c r="CF25" s="783"/>
      <c r="CG25" s="784"/>
      <c r="CH25" s="785"/>
      <c r="CI25" s="786"/>
      <c r="CJ25" s="786"/>
      <c r="CK25" s="786"/>
      <c r="CL25" s="787"/>
      <c r="CM25" s="785"/>
      <c r="CN25" s="786"/>
      <c r="CO25" s="786"/>
      <c r="CP25" s="786"/>
      <c r="CQ25" s="787"/>
      <c r="CR25" s="785"/>
      <c r="CS25" s="786"/>
      <c r="CT25" s="786"/>
      <c r="CU25" s="786"/>
      <c r="CV25" s="787"/>
      <c r="CW25" s="785"/>
      <c r="CX25" s="786"/>
      <c r="CY25" s="786"/>
      <c r="CZ25" s="786"/>
      <c r="DA25" s="787"/>
      <c r="DB25" s="785"/>
      <c r="DC25" s="786"/>
      <c r="DD25" s="786"/>
      <c r="DE25" s="786"/>
      <c r="DF25" s="787"/>
      <c r="DG25" s="785"/>
      <c r="DH25" s="786"/>
      <c r="DI25" s="786"/>
      <c r="DJ25" s="786"/>
      <c r="DK25" s="787"/>
      <c r="DL25" s="785"/>
      <c r="DM25" s="786"/>
      <c r="DN25" s="786"/>
      <c r="DO25" s="786"/>
      <c r="DP25" s="787"/>
      <c r="DQ25" s="785"/>
      <c r="DR25" s="786"/>
      <c r="DS25" s="786"/>
      <c r="DT25" s="786"/>
      <c r="DU25" s="787"/>
      <c r="DV25" s="782"/>
      <c r="DW25" s="783"/>
      <c r="DX25" s="783"/>
      <c r="DY25" s="783"/>
      <c r="DZ25" s="788"/>
      <c r="EA25" s="218"/>
    </row>
    <row r="26" spans="1:131" ht="26.25" customHeight="1" x14ac:dyDescent="0.15">
      <c r="A26" s="729" t="s">
        <v>358</v>
      </c>
      <c r="B26" s="730"/>
      <c r="C26" s="730"/>
      <c r="D26" s="730"/>
      <c r="E26" s="730"/>
      <c r="F26" s="730"/>
      <c r="G26" s="730"/>
      <c r="H26" s="730"/>
      <c r="I26" s="730"/>
      <c r="J26" s="730"/>
      <c r="K26" s="730"/>
      <c r="L26" s="730"/>
      <c r="M26" s="730"/>
      <c r="N26" s="730"/>
      <c r="O26" s="730"/>
      <c r="P26" s="731"/>
      <c r="Q26" s="725" t="s">
        <v>381</v>
      </c>
      <c r="R26" s="721"/>
      <c r="S26" s="721"/>
      <c r="T26" s="721"/>
      <c r="U26" s="722"/>
      <c r="V26" s="725" t="s">
        <v>382</v>
      </c>
      <c r="W26" s="721"/>
      <c r="X26" s="721"/>
      <c r="Y26" s="721"/>
      <c r="Z26" s="722"/>
      <c r="AA26" s="725" t="s">
        <v>383</v>
      </c>
      <c r="AB26" s="721"/>
      <c r="AC26" s="721"/>
      <c r="AD26" s="721"/>
      <c r="AE26" s="721"/>
      <c r="AF26" s="814" t="s">
        <v>384</v>
      </c>
      <c r="AG26" s="815"/>
      <c r="AH26" s="815"/>
      <c r="AI26" s="815"/>
      <c r="AJ26" s="816"/>
      <c r="AK26" s="721" t="s">
        <v>385</v>
      </c>
      <c r="AL26" s="721"/>
      <c r="AM26" s="721"/>
      <c r="AN26" s="721"/>
      <c r="AO26" s="722"/>
      <c r="AP26" s="725" t="s">
        <v>386</v>
      </c>
      <c r="AQ26" s="721"/>
      <c r="AR26" s="721"/>
      <c r="AS26" s="721"/>
      <c r="AT26" s="722"/>
      <c r="AU26" s="725" t="s">
        <v>387</v>
      </c>
      <c r="AV26" s="721"/>
      <c r="AW26" s="721"/>
      <c r="AX26" s="721"/>
      <c r="AY26" s="722"/>
      <c r="AZ26" s="725" t="s">
        <v>388</v>
      </c>
      <c r="BA26" s="721"/>
      <c r="BB26" s="721"/>
      <c r="BC26" s="721"/>
      <c r="BD26" s="722"/>
      <c r="BE26" s="725" t="s">
        <v>365</v>
      </c>
      <c r="BF26" s="721"/>
      <c r="BG26" s="721"/>
      <c r="BH26" s="721"/>
      <c r="BI26" s="727"/>
      <c r="BJ26" s="220"/>
      <c r="BK26" s="220"/>
      <c r="BL26" s="220"/>
      <c r="BM26" s="220"/>
      <c r="BN26" s="220"/>
      <c r="BO26" s="229"/>
      <c r="BP26" s="229"/>
      <c r="BQ26" s="226">
        <v>20</v>
      </c>
      <c r="BR26" s="227"/>
      <c r="BS26" s="782"/>
      <c r="BT26" s="783"/>
      <c r="BU26" s="783"/>
      <c r="BV26" s="783"/>
      <c r="BW26" s="783"/>
      <c r="BX26" s="783"/>
      <c r="BY26" s="783"/>
      <c r="BZ26" s="783"/>
      <c r="CA26" s="783"/>
      <c r="CB26" s="783"/>
      <c r="CC26" s="783"/>
      <c r="CD26" s="783"/>
      <c r="CE26" s="783"/>
      <c r="CF26" s="783"/>
      <c r="CG26" s="784"/>
      <c r="CH26" s="785"/>
      <c r="CI26" s="786"/>
      <c r="CJ26" s="786"/>
      <c r="CK26" s="786"/>
      <c r="CL26" s="787"/>
      <c r="CM26" s="785"/>
      <c r="CN26" s="786"/>
      <c r="CO26" s="786"/>
      <c r="CP26" s="786"/>
      <c r="CQ26" s="787"/>
      <c r="CR26" s="785"/>
      <c r="CS26" s="786"/>
      <c r="CT26" s="786"/>
      <c r="CU26" s="786"/>
      <c r="CV26" s="787"/>
      <c r="CW26" s="785"/>
      <c r="CX26" s="786"/>
      <c r="CY26" s="786"/>
      <c r="CZ26" s="786"/>
      <c r="DA26" s="787"/>
      <c r="DB26" s="785"/>
      <c r="DC26" s="786"/>
      <c r="DD26" s="786"/>
      <c r="DE26" s="786"/>
      <c r="DF26" s="787"/>
      <c r="DG26" s="785"/>
      <c r="DH26" s="786"/>
      <c r="DI26" s="786"/>
      <c r="DJ26" s="786"/>
      <c r="DK26" s="787"/>
      <c r="DL26" s="785"/>
      <c r="DM26" s="786"/>
      <c r="DN26" s="786"/>
      <c r="DO26" s="786"/>
      <c r="DP26" s="787"/>
      <c r="DQ26" s="785"/>
      <c r="DR26" s="786"/>
      <c r="DS26" s="786"/>
      <c r="DT26" s="786"/>
      <c r="DU26" s="787"/>
      <c r="DV26" s="782"/>
      <c r="DW26" s="783"/>
      <c r="DX26" s="783"/>
      <c r="DY26" s="783"/>
      <c r="DZ26" s="788"/>
      <c r="EA26" s="218"/>
    </row>
    <row r="27" spans="1:131" ht="26.25" customHeight="1" thickBot="1" x14ac:dyDescent="0.2">
      <c r="A27" s="732"/>
      <c r="B27" s="733"/>
      <c r="C27" s="733"/>
      <c r="D27" s="733"/>
      <c r="E27" s="733"/>
      <c r="F27" s="733"/>
      <c r="G27" s="733"/>
      <c r="H27" s="733"/>
      <c r="I27" s="733"/>
      <c r="J27" s="733"/>
      <c r="K27" s="733"/>
      <c r="L27" s="733"/>
      <c r="M27" s="733"/>
      <c r="N27" s="733"/>
      <c r="O27" s="733"/>
      <c r="P27" s="734"/>
      <c r="Q27" s="726"/>
      <c r="R27" s="723"/>
      <c r="S27" s="723"/>
      <c r="T27" s="723"/>
      <c r="U27" s="724"/>
      <c r="V27" s="726"/>
      <c r="W27" s="723"/>
      <c r="X27" s="723"/>
      <c r="Y27" s="723"/>
      <c r="Z27" s="724"/>
      <c r="AA27" s="726"/>
      <c r="AB27" s="723"/>
      <c r="AC27" s="723"/>
      <c r="AD27" s="723"/>
      <c r="AE27" s="723"/>
      <c r="AF27" s="817"/>
      <c r="AG27" s="818"/>
      <c r="AH27" s="818"/>
      <c r="AI27" s="818"/>
      <c r="AJ27" s="819"/>
      <c r="AK27" s="723"/>
      <c r="AL27" s="723"/>
      <c r="AM27" s="723"/>
      <c r="AN27" s="723"/>
      <c r="AO27" s="724"/>
      <c r="AP27" s="726"/>
      <c r="AQ27" s="723"/>
      <c r="AR27" s="723"/>
      <c r="AS27" s="723"/>
      <c r="AT27" s="724"/>
      <c r="AU27" s="726"/>
      <c r="AV27" s="723"/>
      <c r="AW27" s="723"/>
      <c r="AX27" s="723"/>
      <c r="AY27" s="724"/>
      <c r="AZ27" s="726"/>
      <c r="BA27" s="723"/>
      <c r="BB27" s="723"/>
      <c r="BC27" s="723"/>
      <c r="BD27" s="724"/>
      <c r="BE27" s="726"/>
      <c r="BF27" s="723"/>
      <c r="BG27" s="723"/>
      <c r="BH27" s="723"/>
      <c r="BI27" s="728"/>
      <c r="BJ27" s="220"/>
      <c r="BK27" s="220"/>
      <c r="BL27" s="220"/>
      <c r="BM27" s="220"/>
      <c r="BN27" s="220"/>
      <c r="BO27" s="229"/>
      <c r="BP27" s="229"/>
      <c r="BQ27" s="226">
        <v>21</v>
      </c>
      <c r="BR27" s="227"/>
      <c r="BS27" s="782"/>
      <c r="BT27" s="783"/>
      <c r="BU27" s="783"/>
      <c r="BV27" s="783"/>
      <c r="BW27" s="783"/>
      <c r="BX27" s="783"/>
      <c r="BY27" s="783"/>
      <c r="BZ27" s="783"/>
      <c r="CA27" s="783"/>
      <c r="CB27" s="783"/>
      <c r="CC27" s="783"/>
      <c r="CD27" s="783"/>
      <c r="CE27" s="783"/>
      <c r="CF27" s="783"/>
      <c r="CG27" s="784"/>
      <c r="CH27" s="785"/>
      <c r="CI27" s="786"/>
      <c r="CJ27" s="786"/>
      <c r="CK27" s="786"/>
      <c r="CL27" s="787"/>
      <c r="CM27" s="785"/>
      <c r="CN27" s="786"/>
      <c r="CO27" s="786"/>
      <c r="CP27" s="786"/>
      <c r="CQ27" s="787"/>
      <c r="CR27" s="785"/>
      <c r="CS27" s="786"/>
      <c r="CT27" s="786"/>
      <c r="CU27" s="786"/>
      <c r="CV27" s="787"/>
      <c r="CW27" s="785"/>
      <c r="CX27" s="786"/>
      <c r="CY27" s="786"/>
      <c r="CZ27" s="786"/>
      <c r="DA27" s="787"/>
      <c r="DB27" s="785"/>
      <c r="DC27" s="786"/>
      <c r="DD27" s="786"/>
      <c r="DE27" s="786"/>
      <c r="DF27" s="787"/>
      <c r="DG27" s="785"/>
      <c r="DH27" s="786"/>
      <c r="DI27" s="786"/>
      <c r="DJ27" s="786"/>
      <c r="DK27" s="787"/>
      <c r="DL27" s="785"/>
      <c r="DM27" s="786"/>
      <c r="DN27" s="786"/>
      <c r="DO27" s="786"/>
      <c r="DP27" s="787"/>
      <c r="DQ27" s="785"/>
      <c r="DR27" s="786"/>
      <c r="DS27" s="786"/>
      <c r="DT27" s="786"/>
      <c r="DU27" s="787"/>
      <c r="DV27" s="782"/>
      <c r="DW27" s="783"/>
      <c r="DX27" s="783"/>
      <c r="DY27" s="783"/>
      <c r="DZ27" s="788"/>
      <c r="EA27" s="218"/>
    </row>
    <row r="28" spans="1:131" ht="26.25" customHeight="1" thickTop="1" x14ac:dyDescent="0.15">
      <c r="A28" s="230">
        <v>1</v>
      </c>
      <c r="B28" s="760" t="s">
        <v>389</v>
      </c>
      <c r="C28" s="761"/>
      <c r="D28" s="761"/>
      <c r="E28" s="761"/>
      <c r="F28" s="761"/>
      <c r="G28" s="761"/>
      <c r="H28" s="761"/>
      <c r="I28" s="761"/>
      <c r="J28" s="761"/>
      <c r="K28" s="761"/>
      <c r="L28" s="761"/>
      <c r="M28" s="761"/>
      <c r="N28" s="761"/>
      <c r="O28" s="761"/>
      <c r="P28" s="762"/>
      <c r="Q28" s="822">
        <v>292</v>
      </c>
      <c r="R28" s="823"/>
      <c r="S28" s="823"/>
      <c r="T28" s="823"/>
      <c r="U28" s="823"/>
      <c r="V28" s="823">
        <v>275</v>
      </c>
      <c r="W28" s="823"/>
      <c r="X28" s="823"/>
      <c r="Y28" s="823"/>
      <c r="Z28" s="823"/>
      <c r="AA28" s="823">
        <v>17</v>
      </c>
      <c r="AB28" s="823"/>
      <c r="AC28" s="823"/>
      <c r="AD28" s="823"/>
      <c r="AE28" s="824"/>
      <c r="AF28" s="825">
        <v>17</v>
      </c>
      <c r="AG28" s="823"/>
      <c r="AH28" s="823"/>
      <c r="AI28" s="823"/>
      <c r="AJ28" s="826"/>
      <c r="AK28" s="827">
        <v>38</v>
      </c>
      <c r="AL28" s="828"/>
      <c r="AM28" s="828"/>
      <c r="AN28" s="828"/>
      <c r="AO28" s="828"/>
      <c r="AP28" s="828" t="s">
        <v>487</v>
      </c>
      <c r="AQ28" s="828"/>
      <c r="AR28" s="828"/>
      <c r="AS28" s="828"/>
      <c r="AT28" s="828"/>
      <c r="AU28" s="828" t="s">
        <v>487</v>
      </c>
      <c r="AV28" s="828"/>
      <c r="AW28" s="828"/>
      <c r="AX28" s="828"/>
      <c r="AY28" s="828"/>
      <c r="AZ28" s="829" t="s">
        <v>487</v>
      </c>
      <c r="BA28" s="829"/>
      <c r="BB28" s="829"/>
      <c r="BC28" s="829"/>
      <c r="BD28" s="829"/>
      <c r="BE28" s="820"/>
      <c r="BF28" s="820"/>
      <c r="BG28" s="820"/>
      <c r="BH28" s="820"/>
      <c r="BI28" s="821"/>
      <c r="BJ28" s="220"/>
      <c r="BK28" s="220"/>
      <c r="BL28" s="220"/>
      <c r="BM28" s="220"/>
      <c r="BN28" s="220"/>
      <c r="BO28" s="229"/>
      <c r="BP28" s="229"/>
      <c r="BQ28" s="226">
        <v>22</v>
      </c>
      <c r="BR28" s="227"/>
      <c r="BS28" s="782"/>
      <c r="BT28" s="783"/>
      <c r="BU28" s="783"/>
      <c r="BV28" s="783"/>
      <c r="BW28" s="783"/>
      <c r="BX28" s="783"/>
      <c r="BY28" s="783"/>
      <c r="BZ28" s="783"/>
      <c r="CA28" s="783"/>
      <c r="CB28" s="783"/>
      <c r="CC28" s="783"/>
      <c r="CD28" s="783"/>
      <c r="CE28" s="783"/>
      <c r="CF28" s="783"/>
      <c r="CG28" s="784"/>
      <c r="CH28" s="785"/>
      <c r="CI28" s="786"/>
      <c r="CJ28" s="786"/>
      <c r="CK28" s="786"/>
      <c r="CL28" s="787"/>
      <c r="CM28" s="785"/>
      <c r="CN28" s="786"/>
      <c r="CO28" s="786"/>
      <c r="CP28" s="786"/>
      <c r="CQ28" s="787"/>
      <c r="CR28" s="785"/>
      <c r="CS28" s="786"/>
      <c r="CT28" s="786"/>
      <c r="CU28" s="786"/>
      <c r="CV28" s="787"/>
      <c r="CW28" s="785"/>
      <c r="CX28" s="786"/>
      <c r="CY28" s="786"/>
      <c r="CZ28" s="786"/>
      <c r="DA28" s="787"/>
      <c r="DB28" s="785"/>
      <c r="DC28" s="786"/>
      <c r="DD28" s="786"/>
      <c r="DE28" s="786"/>
      <c r="DF28" s="787"/>
      <c r="DG28" s="785"/>
      <c r="DH28" s="786"/>
      <c r="DI28" s="786"/>
      <c r="DJ28" s="786"/>
      <c r="DK28" s="787"/>
      <c r="DL28" s="785"/>
      <c r="DM28" s="786"/>
      <c r="DN28" s="786"/>
      <c r="DO28" s="786"/>
      <c r="DP28" s="787"/>
      <c r="DQ28" s="785"/>
      <c r="DR28" s="786"/>
      <c r="DS28" s="786"/>
      <c r="DT28" s="786"/>
      <c r="DU28" s="787"/>
      <c r="DV28" s="782"/>
      <c r="DW28" s="783"/>
      <c r="DX28" s="783"/>
      <c r="DY28" s="783"/>
      <c r="DZ28" s="788"/>
      <c r="EA28" s="218"/>
    </row>
    <row r="29" spans="1:131" ht="26.25" customHeight="1" x14ac:dyDescent="0.15">
      <c r="A29" s="230">
        <v>2</v>
      </c>
      <c r="B29" s="749" t="s">
        <v>390</v>
      </c>
      <c r="C29" s="750"/>
      <c r="D29" s="750"/>
      <c r="E29" s="750"/>
      <c r="F29" s="750"/>
      <c r="G29" s="750"/>
      <c r="H29" s="750"/>
      <c r="I29" s="750"/>
      <c r="J29" s="750"/>
      <c r="K29" s="750"/>
      <c r="L29" s="750"/>
      <c r="M29" s="750"/>
      <c r="N29" s="750"/>
      <c r="O29" s="750"/>
      <c r="P29" s="751"/>
      <c r="Q29" s="752">
        <v>427</v>
      </c>
      <c r="R29" s="753"/>
      <c r="S29" s="753"/>
      <c r="T29" s="753"/>
      <c r="U29" s="753"/>
      <c r="V29" s="753">
        <v>406</v>
      </c>
      <c r="W29" s="753"/>
      <c r="X29" s="753"/>
      <c r="Y29" s="753"/>
      <c r="Z29" s="753"/>
      <c r="AA29" s="753">
        <v>21</v>
      </c>
      <c r="AB29" s="753"/>
      <c r="AC29" s="753"/>
      <c r="AD29" s="753"/>
      <c r="AE29" s="754"/>
      <c r="AF29" s="755">
        <v>21</v>
      </c>
      <c r="AG29" s="756"/>
      <c r="AH29" s="756"/>
      <c r="AI29" s="756"/>
      <c r="AJ29" s="757"/>
      <c r="AK29" s="834">
        <v>123</v>
      </c>
      <c r="AL29" s="830"/>
      <c r="AM29" s="830"/>
      <c r="AN29" s="830"/>
      <c r="AO29" s="830"/>
      <c r="AP29" s="830">
        <v>78</v>
      </c>
      <c r="AQ29" s="830"/>
      <c r="AR29" s="830"/>
      <c r="AS29" s="830"/>
      <c r="AT29" s="830"/>
      <c r="AU29" s="830">
        <v>78</v>
      </c>
      <c r="AV29" s="830"/>
      <c r="AW29" s="830"/>
      <c r="AX29" s="830"/>
      <c r="AY29" s="830"/>
      <c r="AZ29" s="831" t="s">
        <v>487</v>
      </c>
      <c r="BA29" s="831"/>
      <c r="BB29" s="831"/>
      <c r="BC29" s="831"/>
      <c r="BD29" s="831"/>
      <c r="BE29" s="832"/>
      <c r="BF29" s="832"/>
      <c r="BG29" s="832"/>
      <c r="BH29" s="832"/>
      <c r="BI29" s="833"/>
      <c r="BJ29" s="220"/>
      <c r="BK29" s="220"/>
      <c r="BL29" s="220"/>
      <c r="BM29" s="220"/>
      <c r="BN29" s="220"/>
      <c r="BO29" s="229"/>
      <c r="BP29" s="229"/>
      <c r="BQ29" s="226">
        <v>23</v>
      </c>
      <c r="BR29" s="227"/>
      <c r="BS29" s="782"/>
      <c r="BT29" s="783"/>
      <c r="BU29" s="783"/>
      <c r="BV29" s="783"/>
      <c r="BW29" s="783"/>
      <c r="BX29" s="783"/>
      <c r="BY29" s="783"/>
      <c r="BZ29" s="783"/>
      <c r="CA29" s="783"/>
      <c r="CB29" s="783"/>
      <c r="CC29" s="783"/>
      <c r="CD29" s="783"/>
      <c r="CE29" s="783"/>
      <c r="CF29" s="783"/>
      <c r="CG29" s="784"/>
      <c r="CH29" s="785"/>
      <c r="CI29" s="786"/>
      <c r="CJ29" s="786"/>
      <c r="CK29" s="786"/>
      <c r="CL29" s="787"/>
      <c r="CM29" s="785"/>
      <c r="CN29" s="786"/>
      <c r="CO29" s="786"/>
      <c r="CP29" s="786"/>
      <c r="CQ29" s="787"/>
      <c r="CR29" s="785"/>
      <c r="CS29" s="786"/>
      <c r="CT29" s="786"/>
      <c r="CU29" s="786"/>
      <c r="CV29" s="787"/>
      <c r="CW29" s="785"/>
      <c r="CX29" s="786"/>
      <c r="CY29" s="786"/>
      <c r="CZ29" s="786"/>
      <c r="DA29" s="787"/>
      <c r="DB29" s="785"/>
      <c r="DC29" s="786"/>
      <c r="DD29" s="786"/>
      <c r="DE29" s="786"/>
      <c r="DF29" s="787"/>
      <c r="DG29" s="785"/>
      <c r="DH29" s="786"/>
      <c r="DI29" s="786"/>
      <c r="DJ29" s="786"/>
      <c r="DK29" s="787"/>
      <c r="DL29" s="785"/>
      <c r="DM29" s="786"/>
      <c r="DN29" s="786"/>
      <c r="DO29" s="786"/>
      <c r="DP29" s="787"/>
      <c r="DQ29" s="785"/>
      <c r="DR29" s="786"/>
      <c r="DS29" s="786"/>
      <c r="DT29" s="786"/>
      <c r="DU29" s="787"/>
      <c r="DV29" s="782"/>
      <c r="DW29" s="783"/>
      <c r="DX29" s="783"/>
      <c r="DY29" s="783"/>
      <c r="DZ29" s="788"/>
      <c r="EA29" s="218"/>
    </row>
    <row r="30" spans="1:131" ht="26.25" customHeight="1" x14ac:dyDescent="0.15">
      <c r="A30" s="230">
        <v>3</v>
      </c>
      <c r="B30" s="749" t="s">
        <v>391</v>
      </c>
      <c r="C30" s="750"/>
      <c r="D30" s="750"/>
      <c r="E30" s="750"/>
      <c r="F30" s="750"/>
      <c r="G30" s="750"/>
      <c r="H30" s="750"/>
      <c r="I30" s="750"/>
      <c r="J30" s="750"/>
      <c r="K30" s="750"/>
      <c r="L30" s="750"/>
      <c r="M30" s="750"/>
      <c r="N30" s="750"/>
      <c r="O30" s="750"/>
      <c r="P30" s="751"/>
      <c r="Q30" s="752">
        <v>359</v>
      </c>
      <c r="R30" s="753"/>
      <c r="S30" s="753"/>
      <c r="T30" s="753"/>
      <c r="U30" s="753"/>
      <c r="V30" s="753">
        <v>358</v>
      </c>
      <c r="W30" s="753"/>
      <c r="X30" s="753"/>
      <c r="Y30" s="753"/>
      <c r="Z30" s="753"/>
      <c r="AA30" s="753">
        <v>1</v>
      </c>
      <c r="AB30" s="753"/>
      <c r="AC30" s="753"/>
      <c r="AD30" s="753"/>
      <c r="AE30" s="754"/>
      <c r="AF30" s="755">
        <v>1</v>
      </c>
      <c r="AG30" s="756"/>
      <c r="AH30" s="756"/>
      <c r="AI30" s="756"/>
      <c r="AJ30" s="757"/>
      <c r="AK30" s="834">
        <v>86</v>
      </c>
      <c r="AL30" s="830"/>
      <c r="AM30" s="830"/>
      <c r="AN30" s="830"/>
      <c r="AO30" s="830"/>
      <c r="AP30" s="830" t="s">
        <v>487</v>
      </c>
      <c r="AQ30" s="830"/>
      <c r="AR30" s="830"/>
      <c r="AS30" s="830"/>
      <c r="AT30" s="830"/>
      <c r="AU30" s="830" t="s">
        <v>487</v>
      </c>
      <c r="AV30" s="830"/>
      <c r="AW30" s="830"/>
      <c r="AX30" s="830"/>
      <c r="AY30" s="830"/>
      <c r="AZ30" s="831" t="s">
        <v>487</v>
      </c>
      <c r="BA30" s="831"/>
      <c r="BB30" s="831"/>
      <c r="BC30" s="831"/>
      <c r="BD30" s="831"/>
      <c r="BE30" s="832"/>
      <c r="BF30" s="832"/>
      <c r="BG30" s="832"/>
      <c r="BH30" s="832"/>
      <c r="BI30" s="833"/>
      <c r="BJ30" s="220"/>
      <c r="BK30" s="220"/>
      <c r="BL30" s="220"/>
      <c r="BM30" s="220"/>
      <c r="BN30" s="220"/>
      <c r="BO30" s="229"/>
      <c r="BP30" s="229"/>
      <c r="BQ30" s="226">
        <v>24</v>
      </c>
      <c r="BR30" s="227"/>
      <c r="BS30" s="782"/>
      <c r="BT30" s="783"/>
      <c r="BU30" s="783"/>
      <c r="BV30" s="783"/>
      <c r="BW30" s="783"/>
      <c r="BX30" s="783"/>
      <c r="BY30" s="783"/>
      <c r="BZ30" s="783"/>
      <c r="CA30" s="783"/>
      <c r="CB30" s="783"/>
      <c r="CC30" s="783"/>
      <c r="CD30" s="783"/>
      <c r="CE30" s="783"/>
      <c r="CF30" s="783"/>
      <c r="CG30" s="784"/>
      <c r="CH30" s="785"/>
      <c r="CI30" s="786"/>
      <c r="CJ30" s="786"/>
      <c r="CK30" s="786"/>
      <c r="CL30" s="787"/>
      <c r="CM30" s="785"/>
      <c r="CN30" s="786"/>
      <c r="CO30" s="786"/>
      <c r="CP30" s="786"/>
      <c r="CQ30" s="787"/>
      <c r="CR30" s="785"/>
      <c r="CS30" s="786"/>
      <c r="CT30" s="786"/>
      <c r="CU30" s="786"/>
      <c r="CV30" s="787"/>
      <c r="CW30" s="785"/>
      <c r="CX30" s="786"/>
      <c r="CY30" s="786"/>
      <c r="CZ30" s="786"/>
      <c r="DA30" s="787"/>
      <c r="DB30" s="785"/>
      <c r="DC30" s="786"/>
      <c r="DD30" s="786"/>
      <c r="DE30" s="786"/>
      <c r="DF30" s="787"/>
      <c r="DG30" s="785"/>
      <c r="DH30" s="786"/>
      <c r="DI30" s="786"/>
      <c r="DJ30" s="786"/>
      <c r="DK30" s="787"/>
      <c r="DL30" s="785"/>
      <c r="DM30" s="786"/>
      <c r="DN30" s="786"/>
      <c r="DO30" s="786"/>
      <c r="DP30" s="787"/>
      <c r="DQ30" s="785"/>
      <c r="DR30" s="786"/>
      <c r="DS30" s="786"/>
      <c r="DT30" s="786"/>
      <c r="DU30" s="787"/>
      <c r="DV30" s="782"/>
      <c r="DW30" s="783"/>
      <c r="DX30" s="783"/>
      <c r="DY30" s="783"/>
      <c r="DZ30" s="788"/>
      <c r="EA30" s="218"/>
    </row>
    <row r="31" spans="1:131" ht="26.25" customHeight="1" x14ac:dyDescent="0.15">
      <c r="A31" s="230">
        <v>4</v>
      </c>
      <c r="B31" s="749" t="s">
        <v>392</v>
      </c>
      <c r="C31" s="750"/>
      <c r="D31" s="750"/>
      <c r="E31" s="750"/>
      <c r="F31" s="750"/>
      <c r="G31" s="750"/>
      <c r="H31" s="750"/>
      <c r="I31" s="750"/>
      <c r="J31" s="750"/>
      <c r="K31" s="750"/>
      <c r="L31" s="750"/>
      <c r="M31" s="750"/>
      <c r="N31" s="750"/>
      <c r="O31" s="750"/>
      <c r="P31" s="751"/>
      <c r="Q31" s="752">
        <v>57</v>
      </c>
      <c r="R31" s="753"/>
      <c r="S31" s="753"/>
      <c r="T31" s="753"/>
      <c r="U31" s="753"/>
      <c r="V31" s="753">
        <v>57</v>
      </c>
      <c r="W31" s="753"/>
      <c r="X31" s="753"/>
      <c r="Y31" s="753"/>
      <c r="Z31" s="753"/>
      <c r="AA31" s="753">
        <v>0</v>
      </c>
      <c r="AB31" s="753"/>
      <c r="AC31" s="753"/>
      <c r="AD31" s="753"/>
      <c r="AE31" s="754"/>
      <c r="AF31" s="755">
        <v>0</v>
      </c>
      <c r="AG31" s="756"/>
      <c r="AH31" s="756"/>
      <c r="AI31" s="756"/>
      <c r="AJ31" s="757"/>
      <c r="AK31" s="834">
        <v>15</v>
      </c>
      <c r="AL31" s="830"/>
      <c r="AM31" s="830"/>
      <c r="AN31" s="830"/>
      <c r="AO31" s="830"/>
      <c r="AP31" s="830" t="s">
        <v>487</v>
      </c>
      <c r="AQ31" s="830"/>
      <c r="AR31" s="830"/>
      <c r="AS31" s="830"/>
      <c r="AT31" s="830"/>
      <c r="AU31" s="830" t="s">
        <v>487</v>
      </c>
      <c r="AV31" s="830"/>
      <c r="AW31" s="830"/>
      <c r="AX31" s="830"/>
      <c r="AY31" s="830"/>
      <c r="AZ31" s="831" t="s">
        <v>487</v>
      </c>
      <c r="BA31" s="831"/>
      <c r="BB31" s="831"/>
      <c r="BC31" s="831"/>
      <c r="BD31" s="831"/>
      <c r="BE31" s="832"/>
      <c r="BF31" s="832"/>
      <c r="BG31" s="832"/>
      <c r="BH31" s="832"/>
      <c r="BI31" s="833"/>
      <c r="BJ31" s="220"/>
      <c r="BK31" s="220"/>
      <c r="BL31" s="220"/>
      <c r="BM31" s="220"/>
      <c r="BN31" s="220"/>
      <c r="BO31" s="229"/>
      <c r="BP31" s="229"/>
      <c r="BQ31" s="226">
        <v>25</v>
      </c>
      <c r="BR31" s="227"/>
      <c r="BS31" s="782"/>
      <c r="BT31" s="783"/>
      <c r="BU31" s="783"/>
      <c r="BV31" s="783"/>
      <c r="BW31" s="783"/>
      <c r="BX31" s="783"/>
      <c r="BY31" s="783"/>
      <c r="BZ31" s="783"/>
      <c r="CA31" s="783"/>
      <c r="CB31" s="783"/>
      <c r="CC31" s="783"/>
      <c r="CD31" s="783"/>
      <c r="CE31" s="783"/>
      <c r="CF31" s="783"/>
      <c r="CG31" s="784"/>
      <c r="CH31" s="785"/>
      <c r="CI31" s="786"/>
      <c r="CJ31" s="786"/>
      <c r="CK31" s="786"/>
      <c r="CL31" s="787"/>
      <c r="CM31" s="785"/>
      <c r="CN31" s="786"/>
      <c r="CO31" s="786"/>
      <c r="CP31" s="786"/>
      <c r="CQ31" s="787"/>
      <c r="CR31" s="785"/>
      <c r="CS31" s="786"/>
      <c r="CT31" s="786"/>
      <c r="CU31" s="786"/>
      <c r="CV31" s="787"/>
      <c r="CW31" s="785"/>
      <c r="CX31" s="786"/>
      <c r="CY31" s="786"/>
      <c r="CZ31" s="786"/>
      <c r="DA31" s="787"/>
      <c r="DB31" s="785"/>
      <c r="DC31" s="786"/>
      <c r="DD31" s="786"/>
      <c r="DE31" s="786"/>
      <c r="DF31" s="787"/>
      <c r="DG31" s="785"/>
      <c r="DH31" s="786"/>
      <c r="DI31" s="786"/>
      <c r="DJ31" s="786"/>
      <c r="DK31" s="787"/>
      <c r="DL31" s="785"/>
      <c r="DM31" s="786"/>
      <c r="DN31" s="786"/>
      <c r="DO31" s="786"/>
      <c r="DP31" s="787"/>
      <c r="DQ31" s="785"/>
      <c r="DR31" s="786"/>
      <c r="DS31" s="786"/>
      <c r="DT31" s="786"/>
      <c r="DU31" s="787"/>
      <c r="DV31" s="782"/>
      <c r="DW31" s="783"/>
      <c r="DX31" s="783"/>
      <c r="DY31" s="783"/>
      <c r="DZ31" s="788"/>
      <c r="EA31" s="218"/>
    </row>
    <row r="32" spans="1:131" ht="26.25" customHeight="1" x14ac:dyDescent="0.15">
      <c r="A32" s="230">
        <v>5</v>
      </c>
      <c r="B32" s="749" t="s">
        <v>393</v>
      </c>
      <c r="C32" s="750"/>
      <c r="D32" s="750"/>
      <c r="E32" s="750"/>
      <c r="F32" s="750"/>
      <c r="G32" s="750"/>
      <c r="H32" s="750"/>
      <c r="I32" s="750"/>
      <c r="J32" s="750"/>
      <c r="K32" s="750"/>
      <c r="L32" s="750"/>
      <c r="M32" s="750"/>
      <c r="N32" s="750"/>
      <c r="O32" s="750"/>
      <c r="P32" s="751"/>
      <c r="Q32" s="752">
        <v>164</v>
      </c>
      <c r="R32" s="753"/>
      <c r="S32" s="753"/>
      <c r="T32" s="753"/>
      <c r="U32" s="753"/>
      <c r="V32" s="753">
        <v>166</v>
      </c>
      <c r="W32" s="753"/>
      <c r="X32" s="753"/>
      <c r="Y32" s="753"/>
      <c r="Z32" s="753"/>
      <c r="AA32" s="753">
        <v>-2</v>
      </c>
      <c r="AB32" s="753"/>
      <c r="AC32" s="753"/>
      <c r="AD32" s="753"/>
      <c r="AE32" s="754"/>
      <c r="AF32" s="755" t="s">
        <v>122</v>
      </c>
      <c r="AG32" s="756"/>
      <c r="AH32" s="756"/>
      <c r="AI32" s="756"/>
      <c r="AJ32" s="757"/>
      <c r="AK32" s="834">
        <v>43</v>
      </c>
      <c r="AL32" s="830"/>
      <c r="AM32" s="830"/>
      <c r="AN32" s="830"/>
      <c r="AO32" s="830"/>
      <c r="AP32" s="830">
        <v>421</v>
      </c>
      <c r="AQ32" s="830"/>
      <c r="AR32" s="830"/>
      <c r="AS32" s="830"/>
      <c r="AT32" s="830"/>
      <c r="AU32" s="830">
        <v>256</v>
      </c>
      <c r="AV32" s="830"/>
      <c r="AW32" s="830"/>
      <c r="AX32" s="830"/>
      <c r="AY32" s="830"/>
      <c r="AZ32" s="831" t="s">
        <v>487</v>
      </c>
      <c r="BA32" s="831"/>
      <c r="BB32" s="831"/>
      <c r="BC32" s="831"/>
      <c r="BD32" s="831"/>
      <c r="BE32" s="832" t="s">
        <v>394</v>
      </c>
      <c r="BF32" s="832"/>
      <c r="BG32" s="832"/>
      <c r="BH32" s="832"/>
      <c r="BI32" s="833"/>
      <c r="BJ32" s="220"/>
      <c r="BK32" s="220"/>
      <c r="BL32" s="220"/>
      <c r="BM32" s="220"/>
      <c r="BN32" s="220"/>
      <c r="BO32" s="229"/>
      <c r="BP32" s="229"/>
      <c r="BQ32" s="226">
        <v>26</v>
      </c>
      <c r="BR32" s="227"/>
      <c r="BS32" s="782"/>
      <c r="BT32" s="783"/>
      <c r="BU32" s="783"/>
      <c r="BV32" s="783"/>
      <c r="BW32" s="783"/>
      <c r="BX32" s="783"/>
      <c r="BY32" s="783"/>
      <c r="BZ32" s="783"/>
      <c r="CA32" s="783"/>
      <c r="CB32" s="783"/>
      <c r="CC32" s="783"/>
      <c r="CD32" s="783"/>
      <c r="CE32" s="783"/>
      <c r="CF32" s="783"/>
      <c r="CG32" s="784"/>
      <c r="CH32" s="785"/>
      <c r="CI32" s="786"/>
      <c r="CJ32" s="786"/>
      <c r="CK32" s="786"/>
      <c r="CL32" s="787"/>
      <c r="CM32" s="785"/>
      <c r="CN32" s="786"/>
      <c r="CO32" s="786"/>
      <c r="CP32" s="786"/>
      <c r="CQ32" s="787"/>
      <c r="CR32" s="785"/>
      <c r="CS32" s="786"/>
      <c r="CT32" s="786"/>
      <c r="CU32" s="786"/>
      <c r="CV32" s="787"/>
      <c r="CW32" s="785"/>
      <c r="CX32" s="786"/>
      <c r="CY32" s="786"/>
      <c r="CZ32" s="786"/>
      <c r="DA32" s="787"/>
      <c r="DB32" s="785"/>
      <c r="DC32" s="786"/>
      <c r="DD32" s="786"/>
      <c r="DE32" s="786"/>
      <c r="DF32" s="787"/>
      <c r="DG32" s="785"/>
      <c r="DH32" s="786"/>
      <c r="DI32" s="786"/>
      <c r="DJ32" s="786"/>
      <c r="DK32" s="787"/>
      <c r="DL32" s="785"/>
      <c r="DM32" s="786"/>
      <c r="DN32" s="786"/>
      <c r="DO32" s="786"/>
      <c r="DP32" s="787"/>
      <c r="DQ32" s="785"/>
      <c r="DR32" s="786"/>
      <c r="DS32" s="786"/>
      <c r="DT32" s="786"/>
      <c r="DU32" s="787"/>
      <c r="DV32" s="782"/>
      <c r="DW32" s="783"/>
      <c r="DX32" s="783"/>
      <c r="DY32" s="783"/>
      <c r="DZ32" s="788"/>
      <c r="EA32" s="218"/>
    </row>
    <row r="33" spans="1:131" ht="26.25" customHeight="1" x14ac:dyDescent="0.15">
      <c r="A33" s="230">
        <v>6</v>
      </c>
      <c r="B33" s="749" t="s">
        <v>395</v>
      </c>
      <c r="C33" s="750"/>
      <c r="D33" s="750"/>
      <c r="E33" s="750"/>
      <c r="F33" s="750"/>
      <c r="G33" s="750"/>
      <c r="H33" s="750"/>
      <c r="I33" s="750"/>
      <c r="J33" s="750"/>
      <c r="K33" s="750"/>
      <c r="L33" s="750"/>
      <c r="M33" s="750"/>
      <c r="N33" s="750"/>
      <c r="O33" s="750"/>
      <c r="P33" s="751"/>
      <c r="Q33" s="752">
        <v>203</v>
      </c>
      <c r="R33" s="753"/>
      <c r="S33" s="753"/>
      <c r="T33" s="753"/>
      <c r="U33" s="753"/>
      <c r="V33" s="753">
        <v>208</v>
      </c>
      <c r="W33" s="753"/>
      <c r="X33" s="753"/>
      <c r="Y33" s="753"/>
      <c r="Z33" s="753"/>
      <c r="AA33" s="753">
        <v>-8</v>
      </c>
      <c r="AB33" s="753"/>
      <c r="AC33" s="753"/>
      <c r="AD33" s="753"/>
      <c r="AE33" s="754"/>
      <c r="AF33" s="755">
        <v>9</v>
      </c>
      <c r="AG33" s="756"/>
      <c r="AH33" s="756"/>
      <c r="AI33" s="756"/>
      <c r="AJ33" s="757"/>
      <c r="AK33" s="834">
        <v>97</v>
      </c>
      <c r="AL33" s="830"/>
      <c r="AM33" s="830"/>
      <c r="AN33" s="830"/>
      <c r="AO33" s="830"/>
      <c r="AP33" s="830">
        <v>873</v>
      </c>
      <c r="AQ33" s="830"/>
      <c r="AR33" s="830"/>
      <c r="AS33" s="830"/>
      <c r="AT33" s="830"/>
      <c r="AU33" s="830">
        <v>779</v>
      </c>
      <c r="AV33" s="830"/>
      <c r="AW33" s="830"/>
      <c r="AX33" s="830"/>
      <c r="AY33" s="830"/>
      <c r="AZ33" s="831" t="s">
        <v>487</v>
      </c>
      <c r="BA33" s="831"/>
      <c r="BB33" s="831"/>
      <c r="BC33" s="831"/>
      <c r="BD33" s="831"/>
      <c r="BE33" s="832" t="s">
        <v>394</v>
      </c>
      <c r="BF33" s="832"/>
      <c r="BG33" s="832"/>
      <c r="BH33" s="832"/>
      <c r="BI33" s="833"/>
      <c r="BJ33" s="220"/>
      <c r="BK33" s="220"/>
      <c r="BL33" s="220"/>
      <c r="BM33" s="220"/>
      <c r="BN33" s="220"/>
      <c r="BO33" s="229"/>
      <c r="BP33" s="229"/>
      <c r="BQ33" s="226">
        <v>27</v>
      </c>
      <c r="BR33" s="227"/>
      <c r="BS33" s="782"/>
      <c r="BT33" s="783"/>
      <c r="BU33" s="783"/>
      <c r="BV33" s="783"/>
      <c r="BW33" s="783"/>
      <c r="BX33" s="783"/>
      <c r="BY33" s="783"/>
      <c r="BZ33" s="783"/>
      <c r="CA33" s="783"/>
      <c r="CB33" s="783"/>
      <c r="CC33" s="783"/>
      <c r="CD33" s="783"/>
      <c r="CE33" s="783"/>
      <c r="CF33" s="783"/>
      <c r="CG33" s="784"/>
      <c r="CH33" s="785"/>
      <c r="CI33" s="786"/>
      <c r="CJ33" s="786"/>
      <c r="CK33" s="786"/>
      <c r="CL33" s="787"/>
      <c r="CM33" s="785"/>
      <c r="CN33" s="786"/>
      <c r="CO33" s="786"/>
      <c r="CP33" s="786"/>
      <c r="CQ33" s="787"/>
      <c r="CR33" s="785"/>
      <c r="CS33" s="786"/>
      <c r="CT33" s="786"/>
      <c r="CU33" s="786"/>
      <c r="CV33" s="787"/>
      <c r="CW33" s="785"/>
      <c r="CX33" s="786"/>
      <c r="CY33" s="786"/>
      <c r="CZ33" s="786"/>
      <c r="DA33" s="787"/>
      <c r="DB33" s="785"/>
      <c r="DC33" s="786"/>
      <c r="DD33" s="786"/>
      <c r="DE33" s="786"/>
      <c r="DF33" s="787"/>
      <c r="DG33" s="785"/>
      <c r="DH33" s="786"/>
      <c r="DI33" s="786"/>
      <c r="DJ33" s="786"/>
      <c r="DK33" s="787"/>
      <c r="DL33" s="785"/>
      <c r="DM33" s="786"/>
      <c r="DN33" s="786"/>
      <c r="DO33" s="786"/>
      <c r="DP33" s="787"/>
      <c r="DQ33" s="785"/>
      <c r="DR33" s="786"/>
      <c r="DS33" s="786"/>
      <c r="DT33" s="786"/>
      <c r="DU33" s="787"/>
      <c r="DV33" s="782"/>
      <c r="DW33" s="783"/>
      <c r="DX33" s="783"/>
      <c r="DY33" s="783"/>
      <c r="DZ33" s="788"/>
      <c r="EA33" s="218"/>
    </row>
    <row r="34" spans="1:131" ht="26.25" customHeight="1" x14ac:dyDescent="0.15">
      <c r="A34" s="230">
        <v>7</v>
      </c>
      <c r="B34" s="749"/>
      <c r="C34" s="750"/>
      <c r="D34" s="750"/>
      <c r="E34" s="750"/>
      <c r="F34" s="750"/>
      <c r="G34" s="750"/>
      <c r="H34" s="750"/>
      <c r="I34" s="750"/>
      <c r="J34" s="750"/>
      <c r="K34" s="750"/>
      <c r="L34" s="750"/>
      <c r="M34" s="750"/>
      <c r="N34" s="750"/>
      <c r="O34" s="750"/>
      <c r="P34" s="751"/>
      <c r="Q34" s="752"/>
      <c r="R34" s="753"/>
      <c r="S34" s="753"/>
      <c r="T34" s="753"/>
      <c r="U34" s="753"/>
      <c r="V34" s="753"/>
      <c r="W34" s="753"/>
      <c r="X34" s="753"/>
      <c r="Y34" s="753"/>
      <c r="Z34" s="753"/>
      <c r="AA34" s="753"/>
      <c r="AB34" s="753"/>
      <c r="AC34" s="753"/>
      <c r="AD34" s="753"/>
      <c r="AE34" s="754"/>
      <c r="AF34" s="755"/>
      <c r="AG34" s="756"/>
      <c r="AH34" s="756"/>
      <c r="AI34" s="756"/>
      <c r="AJ34" s="757"/>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20"/>
      <c r="BK34" s="220"/>
      <c r="BL34" s="220"/>
      <c r="BM34" s="220"/>
      <c r="BN34" s="220"/>
      <c r="BO34" s="229"/>
      <c r="BP34" s="229"/>
      <c r="BQ34" s="226">
        <v>28</v>
      </c>
      <c r="BR34" s="227"/>
      <c r="BS34" s="782"/>
      <c r="BT34" s="783"/>
      <c r="BU34" s="783"/>
      <c r="BV34" s="783"/>
      <c r="BW34" s="783"/>
      <c r="BX34" s="783"/>
      <c r="BY34" s="783"/>
      <c r="BZ34" s="783"/>
      <c r="CA34" s="783"/>
      <c r="CB34" s="783"/>
      <c r="CC34" s="783"/>
      <c r="CD34" s="783"/>
      <c r="CE34" s="783"/>
      <c r="CF34" s="783"/>
      <c r="CG34" s="784"/>
      <c r="CH34" s="785"/>
      <c r="CI34" s="786"/>
      <c r="CJ34" s="786"/>
      <c r="CK34" s="786"/>
      <c r="CL34" s="787"/>
      <c r="CM34" s="785"/>
      <c r="CN34" s="786"/>
      <c r="CO34" s="786"/>
      <c r="CP34" s="786"/>
      <c r="CQ34" s="787"/>
      <c r="CR34" s="785"/>
      <c r="CS34" s="786"/>
      <c r="CT34" s="786"/>
      <c r="CU34" s="786"/>
      <c r="CV34" s="787"/>
      <c r="CW34" s="785"/>
      <c r="CX34" s="786"/>
      <c r="CY34" s="786"/>
      <c r="CZ34" s="786"/>
      <c r="DA34" s="787"/>
      <c r="DB34" s="785"/>
      <c r="DC34" s="786"/>
      <c r="DD34" s="786"/>
      <c r="DE34" s="786"/>
      <c r="DF34" s="787"/>
      <c r="DG34" s="785"/>
      <c r="DH34" s="786"/>
      <c r="DI34" s="786"/>
      <c r="DJ34" s="786"/>
      <c r="DK34" s="787"/>
      <c r="DL34" s="785"/>
      <c r="DM34" s="786"/>
      <c r="DN34" s="786"/>
      <c r="DO34" s="786"/>
      <c r="DP34" s="787"/>
      <c r="DQ34" s="785"/>
      <c r="DR34" s="786"/>
      <c r="DS34" s="786"/>
      <c r="DT34" s="786"/>
      <c r="DU34" s="787"/>
      <c r="DV34" s="782"/>
      <c r="DW34" s="783"/>
      <c r="DX34" s="783"/>
      <c r="DY34" s="783"/>
      <c r="DZ34" s="788"/>
      <c r="EA34" s="218"/>
    </row>
    <row r="35" spans="1:131" ht="26.25" customHeight="1" x14ac:dyDescent="0.15">
      <c r="A35" s="230">
        <v>8</v>
      </c>
      <c r="B35" s="749"/>
      <c r="C35" s="750"/>
      <c r="D35" s="750"/>
      <c r="E35" s="750"/>
      <c r="F35" s="750"/>
      <c r="G35" s="750"/>
      <c r="H35" s="750"/>
      <c r="I35" s="750"/>
      <c r="J35" s="750"/>
      <c r="K35" s="750"/>
      <c r="L35" s="750"/>
      <c r="M35" s="750"/>
      <c r="N35" s="750"/>
      <c r="O35" s="750"/>
      <c r="P35" s="751"/>
      <c r="Q35" s="752"/>
      <c r="R35" s="753"/>
      <c r="S35" s="753"/>
      <c r="T35" s="753"/>
      <c r="U35" s="753"/>
      <c r="V35" s="753"/>
      <c r="W35" s="753"/>
      <c r="X35" s="753"/>
      <c r="Y35" s="753"/>
      <c r="Z35" s="753"/>
      <c r="AA35" s="753"/>
      <c r="AB35" s="753"/>
      <c r="AC35" s="753"/>
      <c r="AD35" s="753"/>
      <c r="AE35" s="754"/>
      <c r="AF35" s="755"/>
      <c r="AG35" s="756"/>
      <c r="AH35" s="756"/>
      <c r="AI35" s="756"/>
      <c r="AJ35" s="757"/>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20"/>
      <c r="BK35" s="220"/>
      <c r="BL35" s="220"/>
      <c r="BM35" s="220"/>
      <c r="BN35" s="220"/>
      <c r="BO35" s="229"/>
      <c r="BP35" s="229"/>
      <c r="BQ35" s="226">
        <v>29</v>
      </c>
      <c r="BR35" s="227"/>
      <c r="BS35" s="782"/>
      <c r="BT35" s="783"/>
      <c r="BU35" s="783"/>
      <c r="BV35" s="783"/>
      <c r="BW35" s="783"/>
      <c r="BX35" s="783"/>
      <c r="BY35" s="783"/>
      <c r="BZ35" s="783"/>
      <c r="CA35" s="783"/>
      <c r="CB35" s="783"/>
      <c r="CC35" s="783"/>
      <c r="CD35" s="783"/>
      <c r="CE35" s="783"/>
      <c r="CF35" s="783"/>
      <c r="CG35" s="784"/>
      <c r="CH35" s="785"/>
      <c r="CI35" s="786"/>
      <c r="CJ35" s="786"/>
      <c r="CK35" s="786"/>
      <c r="CL35" s="787"/>
      <c r="CM35" s="785"/>
      <c r="CN35" s="786"/>
      <c r="CO35" s="786"/>
      <c r="CP35" s="786"/>
      <c r="CQ35" s="787"/>
      <c r="CR35" s="785"/>
      <c r="CS35" s="786"/>
      <c r="CT35" s="786"/>
      <c r="CU35" s="786"/>
      <c r="CV35" s="787"/>
      <c r="CW35" s="785"/>
      <c r="CX35" s="786"/>
      <c r="CY35" s="786"/>
      <c r="CZ35" s="786"/>
      <c r="DA35" s="787"/>
      <c r="DB35" s="785"/>
      <c r="DC35" s="786"/>
      <c r="DD35" s="786"/>
      <c r="DE35" s="786"/>
      <c r="DF35" s="787"/>
      <c r="DG35" s="785"/>
      <c r="DH35" s="786"/>
      <c r="DI35" s="786"/>
      <c r="DJ35" s="786"/>
      <c r="DK35" s="787"/>
      <c r="DL35" s="785"/>
      <c r="DM35" s="786"/>
      <c r="DN35" s="786"/>
      <c r="DO35" s="786"/>
      <c r="DP35" s="787"/>
      <c r="DQ35" s="785"/>
      <c r="DR35" s="786"/>
      <c r="DS35" s="786"/>
      <c r="DT35" s="786"/>
      <c r="DU35" s="787"/>
      <c r="DV35" s="782"/>
      <c r="DW35" s="783"/>
      <c r="DX35" s="783"/>
      <c r="DY35" s="783"/>
      <c r="DZ35" s="788"/>
      <c r="EA35" s="218"/>
    </row>
    <row r="36" spans="1:131" ht="26.25" customHeight="1" x14ac:dyDescent="0.15">
      <c r="A36" s="230">
        <v>9</v>
      </c>
      <c r="B36" s="749"/>
      <c r="C36" s="750"/>
      <c r="D36" s="750"/>
      <c r="E36" s="750"/>
      <c r="F36" s="750"/>
      <c r="G36" s="750"/>
      <c r="H36" s="750"/>
      <c r="I36" s="750"/>
      <c r="J36" s="750"/>
      <c r="K36" s="750"/>
      <c r="L36" s="750"/>
      <c r="M36" s="750"/>
      <c r="N36" s="750"/>
      <c r="O36" s="750"/>
      <c r="P36" s="751"/>
      <c r="Q36" s="752"/>
      <c r="R36" s="753"/>
      <c r="S36" s="753"/>
      <c r="T36" s="753"/>
      <c r="U36" s="753"/>
      <c r="V36" s="753"/>
      <c r="W36" s="753"/>
      <c r="X36" s="753"/>
      <c r="Y36" s="753"/>
      <c r="Z36" s="753"/>
      <c r="AA36" s="753"/>
      <c r="AB36" s="753"/>
      <c r="AC36" s="753"/>
      <c r="AD36" s="753"/>
      <c r="AE36" s="754"/>
      <c r="AF36" s="755"/>
      <c r="AG36" s="756"/>
      <c r="AH36" s="756"/>
      <c r="AI36" s="756"/>
      <c r="AJ36" s="757"/>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20"/>
      <c r="BK36" s="220"/>
      <c r="BL36" s="220"/>
      <c r="BM36" s="220"/>
      <c r="BN36" s="220"/>
      <c r="BO36" s="229"/>
      <c r="BP36" s="229"/>
      <c r="BQ36" s="226">
        <v>30</v>
      </c>
      <c r="BR36" s="227"/>
      <c r="BS36" s="782"/>
      <c r="BT36" s="783"/>
      <c r="BU36" s="783"/>
      <c r="BV36" s="783"/>
      <c r="BW36" s="783"/>
      <c r="BX36" s="783"/>
      <c r="BY36" s="783"/>
      <c r="BZ36" s="783"/>
      <c r="CA36" s="783"/>
      <c r="CB36" s="783"/>
      <c r="CC36" s="783"/>
      <c r="CD36" s="783"/>
      <c r="CE36" s="783"/>
      <c r="CF36" s="783"/>
      <c r="CG36" s="784"/>
      <c r="CH36" s="785"/>
      <c r="CI36" s="786"/>
      <c r="CJ36" s="786"/>
      <c r="CK36" s="786"/>
      <c r="CL36" s="787"/>
      <c r="CM36" s="785"/>
      <c r="CN36" s="786"/>
      <c r="CO36" s="786"/>
      <c r="CP36" s="786"/>
      <c r="CQ36" s="787"/>
      <c r="CR36" s="785"/>
      <c r="CS36" s="786"/>
      <c r="CT36" s="786"/>
      <c r="CU36" s="786"/>
      <c r="CV36" s="787"/>
      <c r="CW36" s="785"/>
      <c r="CX36" s="786"/>
      <c r="CY36" s="786"/>
      <c r="CZ36" s="786"/>
      <c r="DA36" s="787"/>
      <c r="DB36" s="785"/>
      <c r="DC36" s="786"/>
      <c r="DD36" s="786"/>
      <c r="DE36" s="786"/>
      <c r="DF36" s="787"/>
      <c r="DG36" s="785"/>
      <c r="DH36" s="786"/>
      <c r="DI36" s="786"/>
      <c r="DJ36" s="786"/>
      <c r="DK36" s="787"/>
      <c r="DL36" s="785"/>
      <c r="DM36" s="786"/>
      <c r="DN36" s="786"/>
      <c r="DO36" s="786"/>
      <c r="DP36" s="787"/>
      <c r="DQ36" s="785"/>
      <c r="DR36" s="786"/>
      <c r="DS36" s="786"/>
      <c r="DT36" s="786"/>
      <c r="DU36" s="787"/>
      <c r="DV36" s="782"/>
      <c r="DW36" s="783"/>
      <c r="DX36" s="783"/>
      <c r="DY36" s="783"/>
      <c r="DZ36" s="788"/>
      <c r="EA36" s="218"/>
    </row>
    <row r="37" spans="1:131" ht="26.25" customHeight="1" x14ac:dyDescent="0.15">
      <c r="A37" s="230">
        <v>10</v>
      </c>
      <c r="B37" s="749"/>
      <c r="C37" s="750"/>
      <c r="D37" s="750"/>
      <c r="E37" s="750"/>
      <c r="F37" s="750"/>
      <c r="G37" s="750"/>
      <c r="H37" s="750"/>
      <c r="I37" s="750"/>
      <c r="J37" s="750"/>
      <c r="K37" s="750"/>
      <c r="L37" s="750"/>
      <c r="M37" s="750"/>
      <c r="N37" s="750"/>
      <c r="O37" s="750"/>
      <c r="P37" s="751"/>
      <c r="Q37" s="752"/>
      <c r="R37" s="753"/>
      <c r="S37" s="753"/>
      <c r="T37" s="753"/>
      <c r="U37" s="753"/>
      <c r="V37" s="753"/>
      <c r="W37" s="753"/>
      <c r="X37" s="753"/>
      <c r="Y37" s="753"/>
      <c r="Z37" s="753"/>
      <c r="AA37" s="753"/>
      <c r="AB37" s="753"/>
      <c r="AC37" s="753"/>
      <c r="AD37" s="753"/>
      <c r="AE37" s="754"/>
      <c r="AF37" s="755"/>
      <c r="AG37" s="756"/>
      <c r="AH37" s="756"/>
      <c r="AI37" s="756"/>
      <c r="AJ37" s="757"/>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20"/>
      <c r="BK37" s="220"/>
      <c r="BL37" s="220"/>
      <c r="BM37" s="220"/>
      <c r="BN37" s="220"/>
      <c r="BO37" s="229"/>
      <c r="BP37" s="229"/>
      <c r="BQ37" s="226">
        <v>31</v>
      </c>
      <c r="BR37" s="227"/>
      <c r="BS37" s="782"/>
      <c r="BT37" s="783"/>
      <c r="BU37" s="783"/>
      <c r="BV37" s="783"/>
      <c r="BW37" s="783"/>
      <c r="BX37" s="783"/>
      <c r="BY37" s="783"/>
      <c r="BZ37" s="783"/>
      <c r="CA37" s="783"/>
      <c r="CB37" s="783"/>
      <c r="CC37" s="783"/>
      <c r="CD37" s="783"/>
      <c r="CE37" s="783"/>
      <c r="CF37" s="783"/>
      <c r="CG37" s="784"/>
      <c r="CH37" s="785"/>
      <c r="CI37" s="786"/>
      <c r="CJ37" s="786"/>
      <c r="CK37" s="786"/>
      <c r="CL37" s="787"/>
      <c r="CM37" s="785"/>
      <c r="CN37" s="786"/>
      <c r="CO37" s="786"/>
      <c r="CP37" s="786"/>
      <c r="CQ37" s="787"/>
      <c r="CR37" s="785"/>
      <c r="CS37" s="786"/>
      <c r="CT37" s="786"/>
      <c r="CU37" s="786"/>
      <c r="CV37" s="787"/>
      <c r="CW37" s="785"/>
      <c r="CX37" s="786"/>
      <c r="CY37" s="786"/>
      <c r="CZ37" s="786"/>
      <c r="DA37" s="787"/>
      <c r="DB37" s="785"/>
      <c r="DC37" s="786"/>
      <c r="DD37" s="786"/>
      <c r="DE37" s="786"/>
      <c r="DF37" s="787"/>
      <c r="DG37" s="785"/>
      <c r="DH37" s="786"/>
      <c r="DI37" s="786"/>
      <c r="DJ37" s="786"/>
      <c r="DK37" s="787"/>
      <c r="DL37" s="785"/>
      <c r="DM37" s="786"/>
      <c r="DN37" s="786"/>
      <c r="DO37" s="786"/>
      <c r="DP37" s="787"/>
      <c r="DQ37" s="785"/>
      <c r="DR37" s="786"/>
      <c r="DS37" s="786"/>
      <c r="DT37" s="786"/>
      <c r="DU37" s="787"/>
      <c r="DV37" s="782"/>
      <c r="DW37" s="783"/>
      <c r="DX37" s="783"/>
      <c r="DY37" s="783"/>
      <c r="DZ37" s="788"/>
      <c r="EA37" s="218"/>
    </row>
    <row r="38" spans="1:131" ht="26.25" customHeight="1" x14ac:dyDescent="0.15">
      <c r="A38" s="230">
        <v>11</v>
      </c>
      <c r="B38" s="749"/>
      <c r="C38" s="750"/>
      <c r="D38" s="750"/>
      <c r="E38" s="750"/>
      <c r="F38" s="750"/>
      <c r="G38" s="750"/>
      <c r="H38" s="750"/>
      <c r="I38" s="750"/>
      <c r="J38" s="750"/>
      <c r="K38" s="750"/>
      <c r="L38" s="750"/>
      <c r="M38" s="750"/>
      <c r="N38" s="750"/>
      <c r="O38" s="750"/>
      <c r="P38" s="751"/>
      <c r="Q38" s="752"/>
      <c r="R38" s="753"/>
      <c r="S38" s="753"/>
      <c r="T38" s="753"/>
      <c r="U38" s="753"/>
      <c r="V38" s="753"/>
      <c r="W38" s="753"/>
      <c r="X38" s="753"/>
      <c r="Y38" s="753"/>
      <c r="Z38" s="753"/>
      <c r="AA38" s="753"/>
      <c r="AB38" s="753"/>
      <c r="AC38" s="753"/>
      <c r="AD38" s="753"/>
      <c r="AE38" s="754"/>
      <c r="AF38" s="755"/>
      <c r="AG38" s="756"/>
      <c r="AH38" s="756"/>
      <c r="AI38" s="756"/>
      <c r="AJ38" s="757"/>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20"/>
      <c r="BK38" s="220"/>
      <c r="BL38" s="220"/>
      <c r="BM38" s="220"/>
      <c r="BN38" s="220"/>
      <c r="BO38" s="229"/>
      <c r="BP38" s="229"/>
      <c r="BQ38" s="226">
        <v>32</v>
      </c>
      <c r="BR38" s="227"/>
      <c r="BS38" s="782"/>
      <c r="BT38" s="783"/>
      <c r="BU38" s="783"/>
      <c r="BV38" s="783"/>
      <c r="BW38" s="783"/>
      <c r="BX38" s="783"/>
      <c r="BY38" s="783"/>
      <c r="BZ38" s="783"/>
      <c r="CA38" s="783"/>
      <c r="CB38" s="783"/>
      <c r="CC38" s="783"/>
      <c r="CD38" s="783"/>
      <c r="CE38" s="783"/>
      <c r="CF38" s="783"/>
      <c r="CG38" s="784"/>
      <c r="CH38" s="785"/>
      <c r="CI38" s="786"/>
      <c r="CJ38" s="786"/>
      <c r="CK38" s="786"/>
      <c r="CL38" s="787"/>
      <c r="CM38" s="785"/>
      <c r="CN38" s="786"/>
      <c r="CO38" s="786"/>
      <c r="CP38" s="786"/>
      <c r="CQ38" s="787"/>
      <c r="CR38" s="785"/>
      <c r="CS38" s="786"/>
      <c r="CT38" s="786"/>
      <c r="CU38" s="786"/>
      <c r="CV38" s="787"/>
      <c r="CW38" s="785"/>
      <c r="CX38" s="786"/>
      <c r="CY38" s="786"/>
      <c r="CZ38" s="786"/>
      <c r="DA38" s="787"/>
      <c r="DB38" s="785"/>
      <c r="DC38" s="786"/>
      <c r="DD38" s="786"/>
      <c r="DE38" s="786"/>
      <c r="DF38" s="787"/>
      <c r="DG38" s="785"/>
      <c r="DH38" s="786"/>
      <c r="DI38" s="786"/>
      <c r="DJ38" s="786"/>
      <c r="DK38" s="787"/>
      <c r="DL38" s="785"/>
      <c r="DM38" s="786"/>
      <c r="DN38" s="786"/>
      <c r="DO38" s="786"/>
      <c r="DP38" s="787"/>
      <c r="DQ38" s="785"/>
      <c r="DR38" s="786"/>
      <c r="DS38" s="786"/>
      <c r="DT38" s="786"/>
      <c r="DU38" s="787"/>
      <c r="DV38" s="782"/>
      <c r="DW38" s="783"/>
      <c r="DX38" s="783"/>
      <c r="DY38" s="783"/>
      <c r="DZ38" s="788"/>
      <c r="EA38" s="218"/>
    </row>
    <row r="39" spans="1:131" ht="26.25" customHeight="1" x14ac:dyDescent="0.15">
      <c r="A39" s="230">
        <v>12</v>
      </c>
      <c r="B39" s="749"/>
      <c r="C39" s="750"/>
      <c r="D39" s="750"/>
      <c r="E39" s="750"/>
      <c r="F39" s="750"/>
      <c r="G39" s="750"/>
      <c r="H39" s="750"/>
      <c r="I39" s="750"/>
      <c r="J39" s="750"/>
      <c r="K39" s="750"/>
      <c r="L39" s="750"/>
      <c r="M39" s="750"/>
      <c r="N39" s="750"/>
      <c r="O39" s="750"/>
      <c r="P39" s="751"/>
      <c r="Q39" s="752"/>
      <c r="R39" s="753"/>
      <c r="S39" s="753"/>
      <c r="T39" s="753"/>
      <c r="U39" s="753"/>
      <c r="V39" s="753"/>
      <c r="W39" s="753"/>
      <c r="X39" s="753"/>
      <c r="Y39" s="753"/>
      <c r="Z39" s="753"/>
      <c r="AA39" s="753"/>
      <c r="AB39" s="753"/>
      <c r="AC39" s="753"/>
      <c r="AD39" s="753"/>
      <c r="AE39" s="754"/>
      <c r="AF39" s="755"/>
      <c r="AG39" s="756"/>
      <c r="AH39" s="756"/>
      <c r="AI39" s="756"/>
      <c r="AJ39" s="757"/>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20"/>
      <c r="BK39" s="220"/>
      <c r="BL39" s="220"/>
      <c r="BM39" s="220"/>
      <c r="BN39" s="220"/>
      <c r="BO39" s="229"/>
      <c r="BP39" s="229"/>
      <c r="BQ39" s="226">
        <v>33</v>
      </c>
      <c r="BR39" s="227"/>
      <c r="BS39" s="782"/>
      <c r="BT39" s="783"/>
      <c r="BU39" s="783"/>
      <c r="BV39" s="783"/>
      <c r="BW39" s="783"/>
      <c r="BX39" s="783"/>
      <c r="BY39" s="783"/>
      <c r="BZ39" s="783"/>
      <c r="CA39" s="783"/>
      <c r="CB39" s="783"/>
      <c r="CC39" s="783"/>
      <c r="CD39" s="783"/>
      <c r="CE39" s="783"/>
      <c r="CF39" s="783"/>
      <c r="CG39" s="784"/>
      <c r="CH39" s="785"/>
      <c r="CI39" s="786"/>
      <c r="CJ39" s="786"/>
      <c r="CK39" s="786"/>
      <c r="CL39" s="787"/>
      <c r="CM39" s="785"/>
      <c r="CN39" s="786"/>
      <c r="CO39" s="786"/>
      <c r="CP39" s="786"/>
      <c r="CQ39" s="787"/>
      <c r="CR39" s="785"/>
      <c r="CS39" s="786"/>
      <c r="CT39" s="786"/>
      <c r="CU39" s="786"/>
      <c r="CV39" s="787"/>
      <c r="CW39" s="785"/>
      <c r="CX39" s="786"/>
      <c r="CY39" s="786"/>
      <c r="CZ39" s="786"/>
      <c r="DA39" s="787"/>
      <c r="DB39" s="785"/>
      <c r="DC39" s="786"/>
      <c r="DD39" s="786"/>
      <c r="DE39" s="786"/>
      <c r="DF39" s="787"/>
      <c r="DG39" s="785"/>
      <c r="DH39" s="786"/>
      <c r="DI39" s="786"/>
      <c r="DJ39" s="786"/>
      <c r="DK39" s="787"/>
      <c r="DL39" s="785"/>
      <c r="DM39" s="786"/>
      <c r="DN39" s="786"/>
      <c r="DO39" s="786"/>
      <c r="DP39" s="787"/>
      <c r="DQ39" s="785"/>
      <c r="DR39" s="786"/>
      <c r="DS39" s="786"/>
      <c r="DT39" s="786"/>
      <c r="DU39" s="787"/>
      <c r="DV39" s="782"/>
      <c r="DW39" s="783"/>
      <c r="DX39" s="783"/>
      <c r="DY39" s="783"/>
      <c r="DZ39" s="788"/>
      <c r="EA39" s="218"/>
    </row>
    <row r="40" spans="1:131" ht="26.25" customHeight="1" x14ac:dyDescent="0.15">
      <c r="A40" s="226">
        <v>13</v>
      </c>
      <c r="B40" s="749"/>
      <c r="C40" s="750"/>
      <c r="D40" s="750"/>
      <c r="E40" s="750"/>
      <c r="F40" s="750"/>
      <c r="G40" s="750"/>
      <c r="H40" s="750"/>
      <c r="I40" s="750"/>
      <c r="J40" s="750"/>
      <c r="K40" s="750"/>
      <c r="L40" s="750"/>
      <c r="M40" s="750"/>
      <c r="N40" s="750"/>
      <c r="O40" s="750"/>
      <c r="P40" s="751"/>
      <c r="Q40" s="752"/>
      <c r="R40" s="753"/>
      <c r="S40" s="753"/>
      <c r="T40" s="753"/>
      <c r="U40" s="753"/>
      <c r="V40" s="753"/>
      <c r="W40" s="753"/>
      <c r="X40" s="753"/>
      <c r="Y40" s="753"/>
      <c r="Z40" s="753"/>
      <c r="AA40" s="753"/>
      <c r="AB40" s="753"/>
      <c r="AC40" s="753"/>
      <c r="AD40" s="753"/>
      <c r="AE40" s="754"/>
      <c r="AF40" s="755"/>
      <c r="AG40" s="756"/>
      <c r="AH40" s="756"/>
      <c r="AI40" s="756"/>
      <c r="AJ40" s="757"/>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20"/>
      <c r="BK40" s="220"/>
      <c r="BL40" s="220"/>
      <c r="BM40" s="220"/>
      <c r="BN40" s="220"/>
      <c r="BO40" s="229"/>
      <c r="BP40" s="229"/>
      <c r="BQ40" s="226">
        <v>34</v>
      </c>
      <c r="BR40" s="227"/>
      <c r="BS40" s="782"/>
      <c r="BT40" s="783"/>
      <c r="BU40" s="783"/>
      <c r="BV40" s="783"/>
      <c r="BW40" s="783"/>
      <c r="BX40" s="783"/>
      <c r="BY40" s="783"/>
      <c r="BZ40" s="783"/>
      <c r="CA40" s="783"/>
      <c r="CB40" s="783"/>
      <c r="CC40" s="783"/>
      <c r="CD40" s="783"/>
      <c r="CE40" s="783"/>
      <c r="CF40" s="783"/>
      <c r="CG40" s="784"/>
      <c r="CH40" s="785"/>
      <c r="CI40" s="786"/>
      <c r="CJ40" s="786"/>
      <c r="CK40" s="786"/>
      <c r="CL40" s="787"/>
      <c r="CM40" s="785"/>
      <c r="CN40" s="786"/>
      <c r="CO40" s="786"/>
      <c r="CP40" s="786"/>
      <c r="CQ40" s="787"/>
      <c r="CR40" s="785"/>
      <c r="CS40" s="786"/>
      <c r="CT40" s="786"/>
      <c r="CU40" s="786"/>
      <c r="CV40" s="787"/>
      <c r="CW40" s="785"/>
      <c r="CX40" s="786"/>
      <c r="CY40" s="786"/>
      <c r="CZ40" s="786"/>
      <c r="DA40" s="787"/>
      <c r="DB40" s="785"/>
      <c r="DC40" s="786"/>
      <c r="DD40" s="786"/>
      <c r="DE40" s="786"/>
      <c r="DF40" s="787"/>
      <c r="DG40" s="785"/>
      <c r="DH40" s="786"/>
      <c r="DI40" s="786"/>
      <c r="DJ40" s="786"/>
      <c r="DK40" s="787"/>
      <c r="DL40" s="785"/>
      <c r="DM40" s="786"/>
      <c r="DN40" s="786"/>
      <c r="DO40" s="786"/>
      <c r="DP40" s="787"/>
      <c r="DQ40" s="785"/>
      <c r="DR40" s="786"/>
      <c r="DS40" s="786"/>
      <c r="DT40" s="786"/>
      <c r="DU40" s="787"/>
      <c r="DV40" s="782"/>
      <c r="DW40" s="783"/>
      <c r="DX40" s="783"/>
      <c r="DY40" s="783"/>
      <c r="DZ40" s="788"/>
      <c r="EA40" s="218"/>
    </row>
    <row r="41" spans="1:131" ht="26.25" customHeight="1" x14ac:dyDescent="0.15">
      <c r="A41" s="226">
        <v>14</v>
      </c>
      <c r="B41" s="749"/>
      <c r="C41" s="750"/>
      <c r="D41" s="750"/>
      <c r="E41" s="750"/>
      <c r="F41" s="750"/>
      <c r="G41" s="750"/>
      <c r="H41" s="750"/>
      <c r="I41" s="750"/>
      <c r="J41" s="750"/>
      <c r="K41" s="750"/>
      <c r="L41" s="750"/>
      <c r="M41" s="750"/>
      <c r="N41" s="750"/>
      <c r="O41" s="750"/>
      <c r="P41" s="751"/>
      <c r="Q41" s="752"/>
      <c r="R41" s="753"/>
      <c r="S41" s="753"/>
      <c r="T41" s="753"/>
      <c r="U41" s="753"/>
      <c r="V41" s="753"/>
      <c r="W41" s="753"/>
      <c r="X41" s="753"/>
      <c r="Y41" s="753"/>
      <c r="Z41" s="753"/>
      <c r="AA41" s="753"/>
      <c r="AB41" s="753"/>
      <c r="AC41" s="753"/>
      <c r="AD41" s="753"/>
      <c r="AE41" s="754"/>
      <c r="AF41" s="755"/>
      <c r="AG41" s="756"/>
      <c r="AH41" s="756"/>
      <c r="AI41" s="756"/>
      <c r="AJ41" s="757"/>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20"/>
      <c r="BK41" s="220"/>
      <c r="BL41" s="220"/>
      <c r="BM41" s="220"/>
      <c r="BN41" s="220"/>
      <c r="BO41" s="229"/>
      <c r="BP41" s="229"/>
      <c r="BQ41" s="226">
        <v>35</v>
      </c>
      <c r="BR41" s="227"/>
      <c r="BS41" s="782"/>
      <c r="BT41" s="783"/>
      <c r="BU41" s="783"/>
      <c r="BV41" s="783"/>
      <c r="BW41" s="783"/>
      <c r="BX41" s="783"/>
      <c r="BY41" s="783"/>
      <c r="BZ41" s="783"/>
      <c r="CA41" s="783"/>
      <c r="CB41" s="783"/>
      <c r="CC41" s="783"/>
      <c r="CD41" s="783"/>
      <c r="CE41" s="783"/>
      <c r="CF41" s="783"/>
      <c r="CG41" s="784"/>
      <c r="CH41" s="785"/>
      <c r="CI41" s="786"/>
      <c r="CJ41" s="786"/>
      <c r="CK41" s="786"/>
      <c r="CL41" s="787"/>
      <c r="CM41" s="785"/>
      <c r="CN41" s="786"/>
      <c r="CO41" s="786"/>
      <c r="CP41" s="786"/>
      <c r="CQ41" s="787"/>
      <c r="CR41" s="785"/>
      <c r="CS41" s="786"/>
      <c r="CT41" s="786"/>
      <c r="CU41" s="786"/>
      <c r="CV41" s="787"/>
      <c r="CW41" s="785"/>
      <c r="CX41" s="786"/>
      <c r="CY41" s="786"/>
      <c r="CZ41" s="786"/>
      <c r="DA41" s="787"/>
      <c r="DB41" s="785"/>
      <c r="DC41" s="786"/>
      <c r="DD41" s="786"/>
      <c r="DE41" s="786"/>
      <c r="DF41" s="787"/>
      <c r="DG41" s="785"/>
      <c r="DH41" s="786"/>
      <c r="DI41" s="786"/>
      <c r="DJ41" s="786"/>
      <c r="DK41" s="787"/>
      <c r="DL41" s="785"/>
      <c r="DM41" s="786"/>
      <c r="DN41" s="786"/>
      <c r="DO41" s="786"/>
      <c r="DP41" s="787"/>
      <c r="DQ41" s="785"/>
      <c r="DR41" s="786"/>
      <c r="DS41" s="786"/>
      <c r="DT41" s="786"/>
      <c r="DU41" s="787"/>
      <c r="DV41" s="782"/>
      <c r="DW41" s="783"/>
      <c r="DX41" s="783"/>
      <c r="DY41" s="783"/>
      <c r="DZ41" s="788"/>
      <c r="EA41" s="218"/>
    </row>
    <row r="42" spans="1:131" ht="26.25" customHeight="1" x14ac:dyDescent="0.15">
      <c r="A42" s="226">
        <v>15</v>
      </c>
      <c r="B42" s="749"/>
      <c r="C42" s="750"/>
      <c r="D42" s="750"/>
      <c r="E42" s="750"/>
      <c r="F42" s="750"/>
      <c r="G42" s="750"/>
      <c r="H42" s="750"/>
      <c r="I42" s="750"/>
      <c r="J42" s="750"/>
      <c r="K42" s="750"/>
      <c r="L42" s="750"/>
      <c r="M42" s="750"/>
      <c r="N42" s="750"/>
      <c r="O42" s="750"/>
      <c r="P42" s="751"/>
      <c r="Q42" s="752"/>
      <c r="R42" s="753"/>
      <c r="S42" s="753"/>
      <c r="T42" s="753"/>
      <c r="U42" s="753"/>
      <c r="V42" s="753"/>
      <c r="W42" s="753"/>
      <c r="X42" s="753"/>
      <c r="Y42" s="753"/>
      <c r="Z42" s="753"/>
      <c r="AA42" s="753"/>
      <c r="AB42" s="753"/>
      <c r="AC42" s="753"/>
      <c r="AD42" s="753"/>
      <c r="AE42" s="754"/>
      <c r="AF42" s="755"/>
      <c r="AG42" s="756"/>
      <c r="AH42" s="756"/>
      <c r="AI42" s="756"/>
      <c r="AJ42" s="757"/>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20"/>
      <c r="BK42" s="220"/>
      <c r="BL42" s="220"/>
      <c r="BM42" s="220"/>
      <c r="BN42" s="220"/>
      <c r="BO42" s="229"/>
      <c r="BP42" s="229"/>
      <c r="BQ42" s="226">
        <v>36</v>
      </c>
      <c r="BR42" s="227"/>
      <c r="BS42" s="782"/>
      <c r="BT42" s="783"/>
      <c r="BU42" s="783"/>
      <c r="BV42" s="783"/>
      <c r="BW42" s="783"/>
      <c r="BX42" s="783"/>
      <c r="BY42" s="783"/>
      <c r="BZ42" s="783"/>
      <c r="CA42" s="783"/>
      <c r="CB42" s="783"/>
      <c r="CC42" s="783"/>
      <c r="CD42" s="783"/>
      <c r="CE42" s="783"/>
      <c r="CF42" s="783"/>
      <c r="CG42" s="784"/>
      <c r="CH42" s="785"/>
      <c r="CI42" s="786"/>
      <c r="CJ42" s="786"/>
      <c r="CK42" s="786"/>
      <c r="CL42" s="787"/>
      <c r="CM42" s="785"/>
      <c r="CN42" s="786"/>
      <c r="CO42" s="786"/>
      <c r="CP42" s="786"/>
      <c r="CQ42" s="787"/>
      <c r="CR42" s="785"/>
      <c r="CS42" s="786"/>
      <c r="CT42" s="786"/>
      <c r="CU42" s="786"/>
      <c r="CV42" s="787"/>
      <c r="CW42" s="785"/>
      <c r="CX42" s="786"/>
      <c r="CY42" s="786"/>
      <c r="CZ42" s="786"/>
      <c r="DA42" s="787"/>
      <c r="DB42" s="785"/>
      <c r="DC42" s="786"/>
      <c r="DD42" s="786"/>
      <c r="DE42" s="786"/>
      <c r="DF42" s="787"/>
      <c r="DG42" s="785"/>
      <c r="DH42" s="786"/>
      <c r="DI42" s="786"/>
      <c r="DJ42" s="786"/>
      <c r="DK42" s="787"/>
      <c r="DL42" s="785"/>
      <c r="DM42" s="786"/>
      <c r="DN42" s="786"/>
      <c r="DO42" s="786"/>
      <c r="DP42" s="787"/>
      <c r="DQ42" s="785"/>
      <c r="DR42" s="786"/>
      <c r="DS42" s="786"/>
      <c r="DT42" s="786"/>
      <c r="DU42" s="787"/>
      <c r="DV42" s="782"/>
      <c r="DW42" s="783"/>
      <c r="DX42" s="783"/>
      <c r="DY42" s="783"/>
      <c r="DZ42" s="788"/>
      <c r="EA42" s="218"/>
    </row>
    <row r="43" spans="1:131" ht="26.25" customHeight="1" x14ac:dyDescent="0.15">
      <c r="A43" s="226">
        <v>16</v>
      </c>
      <c r="B43" s="749"/>
      <c r="C43" s="750"/>
      <c r="D43" s="750"/>
      <c r="E43" s="750"/>
      <c r="F43" s="750"/>
      <c r="G43" s="750"/>
      <c r="H43" s="750"/>
      <c r="I43" s="750"/>
      <c r="J43" s="750"/>
      <c r="K43" s="750"/>
      <c r="L43" s="750"/>
      <c r="M43" s="750"/>
      <c r="N43" s="750"/>
      <c r="O43" s="750"/>
      <c r="P43" s="751"/>
      <c r="Q43" s="752"/>
      <c r="R43" s="753"/>
      <c r="S43" s="753"/>
      <c r="T43" s="753"/>
      <c r="U43" s="753"/>
      <c r="V43" s="753"/>
      <c r="W43" s="753"/>
      <c r="X43" s="753"/>
      <c r="Y43" s="753"/>
      <c r="Z43" s="753"/>
      <c r="AA43" s="753"/>
      <c r="AB43" s="753"/>
      <c r="AC43" s="753"/>
      <c r="AD43" s="753"/>
      <c r="AE43" s="754"/>
      <c r="AF43" s="755"/>
      <c r="AG43" s="756"/>
      <c r="AH43" s="756"/>
      <c r="AI43" s="756"/>
      <c r="AJ43" s="757"/>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20"/>
      <c r="BK43" s="220"/>
      <c r="BL43" s="220"/>
      <c r="BM43" s="220"/>
      <c r="BN43" s="220"/>
      <c r="BO43" s="229"/>
      <c r="BP43" s="229"/>
      <c r="BQ43" s="226">
        <v>37</v>
      </c>
      <c r="BR43" s="227"/>
      <c r="BS43" s="782"/>
      <c r="BT43" s="783"/>
      <c r="BU43" s="783"/>
      <c r="BV43" s="783"/>
      <c r="BW43" s="783"/>
      <c r="BX43" s="783"/>
      <c r="BY43" s="783"/>
      <c r="BZ43" s="783"/>
      <c r="CA43" s="783"/>
      <c r="CB43" s="783"/>
      <c r="CC43" s="783"/>
      <c r="CD43" s="783"/>
      <c r="CE43" s="783"/>
      <c r="CF43" s="783"/>
      <c r="CG43" s="784"/>
      <c r="CH43" s="785"/>
      <c r="CI43" s="786"/>
      <c r="CJ43" s="786"/>
      <c r="CK43" s="786"/>
      <c r="CL43" s="787"/>
      <c r="CM43" s="785"/>
      <c r="CN43" s="786"/>
      <c r="CO43" s="786"/>
      <c r="CP43" s="786"/>
      <c r="CQ43" s="787"/>
      <c r="CR43" s="785"/>
      <c r="CS43" s="786"/>
      <c r="CT43" s="786"/>
      <c r="CU43" s="786"/>
      <c r="CV43" s="787"/>
      <c r="CW43" s="785"/>
      <c r="CX43" s="786"/>
      <c r="CY43" s="786"/>
      <c r="CZ43" s="786"/>
      <c r="DA43" s="787"/>
      <c r="DB43" s="785"/>
      <c r="DC43" s="786"/>
      <c r="DD43" s="786"/>
      <c r="DE43" s="786"/>
      <c r="DF43" s="787"/>
      <c r="DG43" s="785"/>
      <c r="DH43" s="786"/>
      <c r="DI43" s="786"/>
      <c r="DJ43" s="786"/>
      <c r="DK43" s="787"/>
      <c r="DL43" s="785"/>
      <c r="DM43" s="786"/>
      <c r="DN43" s="786"/>
      <c r="DO43" s="786"/>
      <c r="DP43" s="787"/>
      <c r="DQ43" s="785"/>
      <c r="DR43" s="786"/>
      <c r="DS43" s="786"/>
      <c r="DT43" s="786"/>
      <c r="DU43" s="787"/>
      <c r="DV43" s="782"/>
      <c r="DW43" s="783"/>
      <c r="DX43" s="783"/>
      <c r="DY43" s="783"/>
      <c r="DZ43" s="788"/>
      <c r="EA43" s="218"/>
    </row>
    <row r="44" spans="1:131" ht="26.25" customHeight="1" x14ac:dyDescent="0.15">
      <c r="A44" s="226">
        <v>17</v>
      </c>
      <c r="B44" s="749"/>
      <c r="C44" s="750"/>
      <c r="D44" s="750"/>
      <c r="E44" s="750"/>
      <c r="F44" s="750"/>
      <c r="G44" s="750"/>
      <c r="H44" s="750"/>
      <c r="I44" s="750"/>
      <c r="J44" s="750"/>
      <c r="K44" s="750"/>
      <c r="L44" s="750"/>
      <c r="M44" s="750"/>
      <c r="N44" s="750"/>
      <c r="O44" s="750"/>
      <c r="P44" s="751"/>
      <c r="Q44" s="752"/>
      <c r="R44" s="753"/>
      <c r="S44" s="753"/>
      <c r="T44" s="753"/>
      <c r="U44" s="753"/>
      <c r="V44" s="753"/>
      <c r="W44" s="753"/>
      <c r="X44" s="753"/>
      <c r="Y44" s="753"/>
      <c r="Z44" s="753"/>
      <c r="AA44" s="753"/>
      <c r="AB44" s="753"/>
      <c r="AC44" s="753"/>
      <c r="AD44" s="753"/>
      <c r="AE44" s="754"/>
      <c r="AF44" s="755"/>
      <c r="AG44" s="756"/>
      <c r="AH44" s="756"/>
      <c r="AI44" s="756"/>
      <c r="AJ44" s="757"/>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20"/>
      <c r="BK44" s="220"/>
      <c r="BL44" s="220"/>
      <c r="BM44" s="220"/>
      <c r="BN44" s="220"/>
      <c r="BO44" s="229"/>
      <c r="BP44" s="229"/>
      <c r="BQ44" s="226">
        <v>38</v>
      </c>
      <c r="BR44" s="227"/>
      <c r="BS44" s="782"/>
      <c r="BT44" s="783"/>
      <c r="BU44" s="783"/>
      <c r="BV44" s="783"/>
      <c r="BW44" s="783"/>
      <c r="BX44" s="783"/>
      <c r="BY44" s="783"/>
      <c r="BZ44" s="783"/>
      <c r="CA44" s="783"/>
      <c r="CB44" s="783"/>
      <c r="CC44" s="783"/>
      <c r="CD44" s="783"/>
      <c r="CE44" s="783"/>
      <c r="CF44" s="783"/>
      <c r="CG44" s="784"/>
      <c r="CH44" s="785"/>
      <c r="CI44" s="786"/>
      <c r="CJ44" s="786"/>
      <c r="CK44" s="786"/>
      <c r="CL44" s="787"/>
      <c r="CM44" s="785"/>
      <c r="CN44" s="786"/>
      <c r="CO44" s="786"/>
      <c r="CP44" s="786"/>
      <c r="CQ44" s="787"/>
      <c r="CR44" s="785"/>
      <c r="CS44" s="786"/>
      <c r="CT44" s="786"/>
      <c r="CU44" s="786"/>
      <c r="CV44" s="787"/>
      <c r="CW44" s="785"/>
      <c r="CX44" s="786"/>
      <c r="CY44" s="786"/>
      <c r="CZ44" s="786"/>
      <c r="DA44" s="787"/>
      <c r="DB44" s="785"/>
      <c r="DC44" s="786"/>
      <c r="DD44" s="786"/>
      <c r="DE44" s="786"/>
      <c r="DF44" s="787"/>
      <c r="DG44" s="785"/>
      <c r="DH44" s="786"/>
      <c r="DI44" s="786"/>
      <c r="DJ44" s="786"/>
      <c r="DK44" s="787"/>
      <c r="DL44" s="785"/>
      <c r="DM44" s="786"/>
      <c r="DN44" s="786"/>
      <c r="DO44" s="786"/>
      <c r="DP44" s="787"/>
      <c r="DQ44" s="785"/>
      <c r="DR44" s="786"/>
      <c r="DS44" s="786"/>
      <c r="DT44" s="786"/>
      <c r="DU44" s="787"/>
      <c r="DV44" s="782"/>
      <c r="DW44" s="783"/>
      <c r="DX44" s="783"/>
      <c r="DY44" s="783"/>
      <c r="DZ44" s="788"/>
      <c r="EA44" s="218"/>
    </row>
    <row r="45" spans="1:131" ht="26.25" customHeight="1" x14ac:dyDescent="0.15">
      <c r="A45" s="226">
        <v>18</v>
      </c>
      <c r="B45" s="749"/>
      <c r="C45" s="750"/>
      <c r="D45" s="750"/>
      <c r="E45" s="750"/>
      <c r="F45" s="750"/>
      <c r="G45" s="750"/>
      <c r="H45" s="750"/>
      <c r="I45" s="750"/>
      <c r="J45" s="750"/>
      <c r="K45" s="750"/>
      <c r="L45" s="750"/>
      <c r="M45" s="750"/>
      <c r="N45" s="750"/>
      <c r="O45" s="750"/>
      <c r="P45" s="751"/>
      <c r="Q45" s="752"/>
      <c r="R45" s="753"/>
      <c r="S45" s="753"/>
      <c r="T45" s="753"/>
      <c r="U45" s="753"/>
      <c r="V45" s="753"/>
      <c r="W45" s="753"/>
      <c r="X45" s="753"/>
      <c r="Y45" s="753"/>
      <c r="Z45" s="753"/>
      <c r="AA45" s="753"/>
      <c r="AB45" s="753"/>
      <c r="AC45" s="753"/>
      <c r="AD45" s="753"/>
      <c r="AE45" s="754"/>
      <c r="AF45" s="755"/>
      <c r="AG45" s="756"/>
      <c r="AH45" s="756"/>
      <c r="AI45" s="756"/>
      <c r="AJ45" s="757"/>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20"/>
      <c r="BK45" s="220"/>
      <c r="BL45" s="220"/>
      <c r="BM45" s="220"/>
      <c r="BN45" s="220"/>
      <c r="BO45" s="229"/>
      <c r="BP45" s="229"/>
      <c r="BQ45" s="226">
        <v>39</v>
      </c>
      <c r="BR45" s="227"/>
      <c r="BS45" s="782"/>
      <c r="BT45" s="783"/>
      <c r="BU45" s="783"/>
      <c r="BV45" s="783"/>
      <c r="BW45" s="783"/>
      <c r="BX45" s="783"/>
      <c r="BY45" s="783"/>
      <c r="BZ45" s="783"/>
      <c r="CA45" s="783"/>
      <c r="CB45" s="783"/>
      <c r="CC45" s="783"/>
      <c r="CD45" s="783"/>
      <c r="CE45" s="783"/>
      <c r="CF45" s="783"/>
      <c r="CG45" s="784"/>
      <c r="CH45" s="785"/>
      <c r="CI45" s="786"/>
      <c r="CJ45" s="786"/>
      <c r="CK45" s="786"/>
      <c r="CL45" s="787"/>
      <c r="CM45" s="785"/>
      <c r="CN45" s="786"/>
      <c r="CO45" s="786"/>
      <c r="CP45" s="786"/>
      <c r="CQ45" s="787"/>
      <c r="CR45" s="785"/>
      <c r="CS45" s="786"/>
      <c r="CT45" s="786"/>
      <c r="CU45" s="786"/>
      <c r="CV45" s="787"/>
      <c r="CW45" s="785"/>
      <c r="CX45" s="786"/>
      <c r="CY45" s="786"/>
      <c r="CZ45" s="786"/>
      <c r="DA45" s="787"/>
      <c r="DB45" s="785"/>
      <c r="DC45" s="786"/>
      <c r="DD45" s="786"/>
      <c r="DE45" s="786"/>
      <c r="DF45" s="787"/>
      <c r="DG45" s="785"/>
      <c r="DH45" s="786"/>
      <c r="DI45" s="786"/>
      <c r="DJ45" s="786"/>
      <c r="DK45" s="787"/>
      <c r="DL45" s="785"/>
      <c r="DM45" s="786"/>
      <c r="DN45" s="786"/>
      <c r="DO45" s="786"/>
      <c r="DP45" s="787"/>
      <c r="DQ45" s="785"/>
      <c r="DR45" s="786"/>
      <c r="DS45" s="786"/>
      <c r="DT45" s="786"/>
      <c r="DU45" s="787"/>
      <c r="DV45" s="782"/>
      <c r="DW45" s="783"/>
      <c r="DX45" s="783"/>
      <c r="DY45" s="783"/>
      <c r="DZ45" s="788"/>
      <c r="EA45" s="218"/>
    </row>
    <row r="46" spans="1:131" ht="26.25" customHeight="1" x14ac:dyDescent="0.15">
      <c r="A46" s="226">
        <v>19</v>
      </c>
      <c r="B46" s="749"/>
      <c r="C46" s="750"/>
      <c r="D46" s="750"/>
      <c r="E46" s="750"/>
      <c r="F46" s="750"/>
      <c r="G46" s="750"/>
      <c r="H46" s="750"/>
      <c r="I46" s="750"/>
      <c r="J46" s="750"/>
      <c r="K46" s="750"/>
      <c r="L46" s="750"/>
      <c r="M46" s="750"/>
      <c r="N46" s="750"/>
      <c r="O46" s="750"/>
      <c r="P46" s="751"/>
      <c r="Q46" s="752"/>
      <c r="R46" s="753"/>
      <c r="S46" s="753"/>
      <c r="T46" s="753"/>
      <c r="U46" s="753"/>
      <c r="V46" s="753"/>
      <c r="W46" s="753"/>
      <c r="X46" s="753"/>
      <c r="Y46" s="753"/>
      <c r="Z46" s="753"/>
      <c r="AA46" s="753"/>
      <c r="AB46" s="753"/>
      <c r="AC46" s="753"/>
      <c r="AD46" s="753"/>
      <c r="AE46" s="754"/>
      <c r="AF46" s="755"/>
      <c r="AG46" s="756"/>
      <c r="AH46" s="756"/>
      <c r="AI46" s="756"/>
      <c r="AJ46" s="757"/>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20"/>
      <c r="BK46" s="220"/>
      <c r="BL46" s="220"/>
      <c r="BM46" s="220"/>
      <c r="BN46" s="220"/>
      <c r="BO46" s="229"/>
      <c r="BP46" s="229"/>
      <c r="BQ46" s="226">
        <v>40</v>
      </c>
      <c r="BR46" s="227"/>
      <c r="BS46" s="782"/>
      <c r="BT46" s="783"/>
      <c r="BU46" s="783"/>
      <c r="BV46" s="783"/>
      <c r="BW46" s="783"/>
      <c r="BX46" s="783"/>
      <c r="BY46" s="783"/>
      <c r="BZ46" s="783"/>
      <c r="CA46" s="783"/>
      <c r="CB46" s="783"/>
      <c r="CC46" s="783"/>
      <c r="CD46" s="783"/>
      <c r="CE46" s="783"/>
      <c r="CF46" s="783"/>
      <c r="CG46" s="784"/>
      <c r="CH46" s="785"/>
      <c r="CI46" s="786"/>
      <c r="CJ46" s="786"/>
      <c r="CK46" s="786"/>
      <c r="CL46" s="787"/>
      <c r="CM46" s="785"/>
      <c r="CN46" s="786"/>
      <c r="CO46" s="786"/>
      <c r="CP46" s="786"/>
      <c r="CQ46" s="787"/>
      <c r="CR46" s="785"/>
      <c r="CS46" s="786"/>
      <c r="CT46" s="786"/>
      <c r="CU46" s="786"/>
      <c r="CV46" s="787"/>
      <c r="CW46" s="785"/>
      <c r="CX46" s="786"/>
      <c r="CY46" s="786"/>
      <c r="CZ46" s="786"/>
      <c r="DA46" s="787"/>
      <c r="DB46" s="785"/>
      <c r="DC46" s="786"/>
      <c r="DD46" s="786"/>
      <c r="DE46" s="786"/>
      <c r="DF46" s="787"/>
      <c r="DG46" s="785"/>
      <c r="DH46" s="786"/>
      <c r="DI46" s="786"/>
      <c r="DJ46" s="786"/>
      <c r="DK46" s="787"/>
      <c r="DL46" s="785"/>
      <c r="DM46" s="786"/>
      <c r="DN46" s="786"/>
      <c r="DO46" s="786"/>
      <c r="DP46" s="787"/>
      <c r="DQ46" s="785"/>
      <c r="DR46" s="786"/>
      <c r="DS46" s="786"/>
      <c r="DT46" s="786"/>
      <c r="DU46" s="787"/>
      <c r="DV46" s="782"/>
      <c r="DW46" s="783"/>
      <c r="DX46" s="783"/>
      <c r="DY46" s="783"/>
      <c r="DZ46" s="788"/>
      <c r="EA46" s="218"/>
    </row>
    <row r="47" spans="1:131" ht="26.25" customHeight="1" x14ac:dyDescent="0.15">
      <c r="A47" s="226">
        <v>20</v>
      </c>
      <c r="B47" s="749"/>
      <c r="C47" s="750"/>
      <c r="D47" s="750"/>
      <c r="E47" s="750"/>
      <c r="F47" s="750"/>
      <c r="G47" s="750"/>
      <c r="H47" s="750"/>
      <c r="I47" s="750"/>
      <c r="J47" s="750"/>
      <c r="K47" s="750"/>
      <c r="L47" s="750"/>
      <c r="M47" s="750"/>
      <c r="N47" s="750"/>
      <c r="O47" s="750"/>
      <c r="P47" s="751"/>
      <c r="Q47" s="752"/>
      <c r="R47" s="753"/>
      <c r="S47" s="753"/>
      <c r="T47" s="753"/>
      <c r="U47" s="753"/>
      <c r="V47" s="753"/>
      <c r="W47" s="753"/>
      <c r="X47" s="753"/>
      <c r="Y47" s="753"/>
      <c r="Z47" s="753"/>
      <c r="AA47" s="753"/>
      <c r="AB47" s="753"/>
      <c r="AC47" s="753"/>
      <c r="AD47" s="753"/>
      <c r="AE47" s="754"/>
      <c r="AF47" s="755"/>
      <c r="AG47" s="756"/>
      <c r="AH47" s="756"/>
      <c r="AI47" s="756"/>
      <c r="AJ47" s="757"/>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20"/>
      <c r="BK47" s="220"/>
      <c r="BL47" s="220"/>
      <c r="BM47" s="220"/>
      <c r="BN47" s="220"/>
      <c r="BO47" s="229"/>
      <c r="BP47" s="229"/>
      <c r="BQ47" s="226">
        <v>41</v>
      </c>
      <c r="BR47" s="227"/>
      <c r="BS47" s="782"/>
      <c r="BT47" s="783"/>
      <c r="BU47" s="783"/>
      <c r="BV47" s="783"/>
      <c r="BW47" s="783"/>
      <c r="BX47" s="783"/>
      <c r="BY47" s="783"/>
      <c r="BZ47" s="783"/>
      <c r="CA47" s="783"/>
      <c r="CB47" s="783"/>
      <c r="CC47" s="783"/>
      <c r="CD47" s="783"/>
      <c r="CE47" s="783"/>
      <c r="CF47" s="783"/>
      <c r="CG47" s="784"/>
      <c r="CH47" s="785"/>
      <c r="CI47" s="786"/>
      <c r="CJ47" s="786"/>
      <c r="CK47" s="786"/>
      <c r="CL47" s="787"/>
      <c r="CM47" s="785"/>
      <c r="CN47" s="786"/>
      <c r="CO47" s="786"/>
      <c r="CP47" s="786"/>
      <c r="CQ47" s="787"/>
      <c r="CR47" s="785"/>
      <c r="CS47" s="786"/>
      <c r="CT47" s="786"/>
      <c r="CU47" s="786"/>
      <c r="CV47" s="787"/>
      <c r="CW47" s="785"/>
      <c r="CX47" s="786"/>
      <c r="CY47" s="786"/>
      <c r="CZ47" s="786"/>
      <c r="DA47" s="787"/>
      <c r="DB47" s="785"/>
      <c r="DC47" s="786"/>
      <c r="DD47" s="786"/>
      <c r="DE47" s="786"/>
      <c r="DF47" s="787"/>
      <c r="DG47" s="785"/>
      <c r="DH47" s="786"/>
      <c r="DI47" s="786"/>
      <c r="DJ47" s="786"/>
      <c r="DK47" s="787"/>
      <c r="DL47" s="785"/>
      <c r="DM47" s="786"/>
      <c r="DN47" s="786"/>
      <c r="DO47" s="786"/>
      <c r="DP47" s="787"/>
      <c r="DQ47" s="785"/>
      <c r="DR47" s="786"/>
      <c r="DS47" s="786"/>
      <c r="DT47" s="786"/>
      <c r="DU47" s="787"/>
      <c r="DV47" s="782"/>
      <c r="DW47" s="783"/>
      <c r="DX47" s="783"/>
      <c r="DY47" s="783"/>
      <c r="DZ47" s="788"/>
      <c r="EA47" s="218"/>
    </row>
    <row r="48" spans="1:131" ht="26.25" customHeight="1" x14ac:dyDescent="0.15">
      <c r="A48" s="226">
        <v>21</v>
      </c>
      <c r="B48" s="749"/>
      <c r="C48" s="750"/>
      <c r="D48" s="750"/>
      <c r="E48" s="750"/>
      <c r="F48" s="750"/>
      <c r="G48" s="750"/>
      <c r="H48" s="750"/>
      <c r="I48" s="750"/>
      <c r="J48" s="750"/>
      <c r="K48" s="750"/>
      <c r="L48" s="750"/>
      <c r="M48" s="750"/>
      <c r="N48" s="750"/>
      <c r="O48" s="750"/>
      <c r="P48" s="751"/>
      <c r="Q48" s="752"/>
      <c r="R48" s="753"/>
      <c r="S48" s="753"/>
      <c r="T48" s="753"/>
      <c r="U48" s="753"/>
      <c r="V48" s="753"/>
      <c r="W48" s="753"/>
      <c r="X48" s="753"/>
      <c r="Y48" s="753"/>
      <c r="Z48" s="753"/>
      <c r="AA48" s="753"/>
      <c r="AB48" s="753"/>
      <c r="AC48" s="753"/>
      <c r="AD48" s="753"/>
      <c r="AE48" s="754"/>
      <c r="AF48" s="755"/>
      <c r="AG48" s="756"/>
      <c r="AH48" s="756"/>
      <c r="AI48" s="756"/>
      <c r="AJ48" s="757"/>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20"/>
      <c r="BK48" s="220"/>
      <c r="BL48" s="220"/>
      <c r="BM48" s="220"/>
      <c r="BN48" s="220"/>
      <c r="BO48" s="229"/>
      <c r="BP48" s="229"/>
      <c r="BQ48" s="226">
        <v>42</v>
      </c>
      <c r="BR48" s="227"/>
      <c r="BS48" s="782"/>
      <c r="BT48" s="783"/>
      <c r="BU48" s="783"/>
      <c r="BV48" s="783"/>
      <c r="BW48" s="783"/>
      <c r="BX48" s="783"/>
      <c r="BY48" s="783"/>
      <c r="BZ48" s="783"/>
      <c r="CA48" s="783"/>
      <c r="CB48" s="783"/>
      <c r="CC48" s="783"/>
      <c r="CD48" s="783"/>
      <c r="CE48" s="783"/>
      <c r="CF48" s="783"/>
      <c r="CG48" s="784"/>
      <c r="CH48" s="785"/>
      <c r="CI48" s="786"/>
      <c r="CJ48" s="786"/>
      <c r="CK48" s="786"/>
      <c r="CL48" s="787"/>
      <c r="CM48" s="785"/>
      <c r="CN48" s="786"/>
      <c r="CO48" s="786"/>
      <c r="CP48" s="786"/>
      <c r="CQ48" s="787"/>
      <c r="CR48" s="785"/>
      <c r="CS48" s="786"/>
      <c r="CT48" s="786"/>
      <c r="CU48" s="786"/>
      <c r="CV48" s="787"/>
      <c r="CW48" s="785"/>
      <c r="CX48" s="786"/>
      <c r="CY48" s="786"/>
      <c r="CZ48" s="786"/>
      <c r="DA48" s="787"/>
      <c r="DB48" s="785"/>
      <c r="DC48" s="786"/>
      <c r="DD48" s="786"/>
      <c r="DE48" s="786"/>
      <c r="DF48" s="787"/>
      <c r="DG48" s="785"/>
      <c r="DH48" s="786"/>
      <c r="DI48" s="786"/>
      <c r="DJ48" s="786"/>
      <c r="DK48" s="787"/>
      <c r="DL48" s="785"/>
      <c r="DM48" s="786"/>
      <c r="DN48" s="786"/>
      <c r="DO48" s="786"/>
      <c r="DP48" s="787"/>
      <c r="DQ48" s="785"/>
      <c r="DR48" s="786"/>
      <c r="DS48" s="786"/>
      <c r="DT48" s="786"/>
      <c r="DU48" s="787"/>
      <c r="DV48" s="782"/>
      <c r="DW48" s="783"/>
      <c r="DX48" s="783"/>
      <c r="DY48" s="783"/>
      <c r="DZ48" s="788"/>
      <c r="EA48" s="218"/>
    </row>
    <row r="49" spans="1:131" ht="26.25" customHeight="1" x14ac:dyDescent="0.15">
      <c r="A49" s="226">
        <v>22</v>
      </c>
      <c r="B49" s="749"/>
      <c r="C49" s="750"/>
      <c r="D49" s="750"/>
      <c r="E49" s="750"/>
      <c r="F49" s="750"/>
      <c r="G49" s="750"/>
      <c r="H49" s="750"/>
      <c r="I49" s="750"/>
      <c r="J49" s="750"/>
      <c r="K49" s="750"/>
      <c r="L49" s="750"/>
      <c r="M49" s="750"/>
      <c r="N49" s="750"/>
      <c r="O49" s="750"/>
      <c r="P49" s="751"/>
      <c r="Q49" s="752"/>
      <c r="R49" s="753"/>
      <c r="S49" s="753"/>
      <c r="T49" s="753"/>
      <c r="U49" s="753"/>
      <c r="V49" s="753"/>
      <c r="W49" s="753"/>
      <c r="X49" s="753"/>
      <c r="Y49" s="753"/>
      <c r="Z49" s="753"/>
      <c r="AA49" s="753"/>
      <c r="AB49" s="753"/>
      <c r="AC49" s="753"/>
      <c r="AD49" s="753"/>
      <c r="AE49" s="754"/>
      <c r="AF49" s="755"/>
      <c r="AG49" s="756"/>
      <c r="AH49" s="756"/>
      <c r="AI49" s="756"/>
      <c r="AJ49" s="757"/>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20"/>
      <c r="BK49" s="220"/>
      <c r="BL49" s="220"/>
      <c r="BM49" s="220"/>
      <c r="BN49" s="220"/>
      <c r="BO49" s="229"/>
      <c r="BP49" s="229"/>
      <c r="BQ49" s="226">
        <v>43</v>
      </c>
      <c r="BR49" s="227"/>
      <c r="BS49" s="782"/>
      <c r="BT49" s="783"/>
      <c r="BU49" s="783"/>
      <c r="BV49" s="783"/>
      <c r="BW49" s="783"/>
      <c r="BX49" s="783"/>
      <c r="BY49" s="783"/>
      <c r="BZ49" s="783"/>
      <c r="CA49" s="783"/>
      <c r="CB49" s="783"/>
      <c r="CC49" s="783"/>
      <c r="CD49" s="783"/>
      <c r="CE49" s="783"/>
      <c r="CF49" s="783"/>
      <c r="CG49" s="784"/>
      <c r="CH49" s="785"/>
      <c r="CI49" s="786"/>
      <c r="CJ49" s="786"/>
      <c r="CK49" s="786"/>
      <c r="CL49" s="787"/>
      <c r="CM49" s="785"/>
      <c r="CN49" s="786"/>
      <c r="CO49" s="786"/>
      <c r="CP49" s="786"/>
      <c r="CQ49" s="787"/>
      <c r="CR49" s="785"/>
      <c r="CS49" s="786"/>
      <c r="CT49" s="786"/>
      <c r="CU49" s="786"/>
      <c r="CV49" s="787"/>
      <c r="CW49" s="785"/>
      <c r="CX49" s="786"/>
      <c r="CY49" s="786"/>
      <c r="CZ49" s="786"/>
      <c r="DA49" s="787"/>
      <c r="DB49" s="785"/>
      <c r="DC49" s="786"/>
      <c r="DD49" s="786"/>
      <c r="DE49" s="786"/>
      <c r="DF49" s="787"/>
      <c r="DG49" s="785"/>
      <c r="DH49" s="786"/>
      <c r="DI49" s="786"/>
      <c r="DJ49" s="786"/>
      <c r="DK49" s="787"/>
      <c r="DL49" s="785"/>
      <c r="DM49" s="786"/>
      <c r="DN49" s="786"/>
      <c r="DO49" s="786"/>
      <c r="DP49" s="787"/>
      <c r="DQ49" s="785"/>
      <c r="DR49" s="786"/>
      <c r="DS49" s="786"/>
      <c r="DT49" s="786"/>
      <c r="DU49" s="787"/>
      <c r="DV49" s="782"/>
      <c r="DW49" s="783"/>
      <c r="DX49" s="783"/>
      <c r="DY49" s="783"/>
      <c r="DZ49" s="788"/>
      <c r="EA49" s="218"/>
    </row>
    <row r="50" spans="1:131" ht="26.25" customHeight="1" x14ac:dyDescent="0.15">
      <c r="A50" s="226">
        <v>23</v>
      </c>
      <c r="B50" s="749"/>
      <c r="C50" s="750"/>
      <c r="D50" s="750"/>
      <c r="E50" s="750"/>
      <c r="F50" s="750"/>
      <c r="G50" s="750"/>
      <c r="H50" s="750"/>
      <c r="I50" s="750"/>
      <c r="J50" s="750"/>
      <c r="K50" s="750"/>
      <c r="L50" s="750"/>
      <c r="M50" s="750"/>
      <c r="N50" s="750"/>
      <c r="O50" s="750"/>
      <c r="P50" s="751"/>
      <c r="Q50" s="835"/>
      <c r="R50" s="836"/>
      <c r="S50" s="836"/>
      <c r="T50" s="836"/>
      <c r="U50" s="836"/>
      <c r="V50" s="836"/>
      <c r="W50" s="836"/>
      <c r="X50" s="836"/>
      <c r="Y50" s="836"/>
      <c r="Z50" s="836"/>
      <c r="AA50" s="836"/>
      <c r="AB50" s="836"/>
      <c r="AC50" s="836"/>
      <c r="AD50" s="836"/>
      <c r="AE50" s="837"/>
      <c r="AF50" s="755"/>
      <c r="AG50" s="756"/>
      <c r="AH50" s="756"/>
      <c r="AI50" s="756"/>
      <c r="AJ50" s="757"/>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20"/>
      <c r="BK50" s="220"/>
      <c r="BL50" s="220"/>
      <c r="BM50" s="220"/>
      <c r="BN50" s="220"/>
      <c r="BO50" s="229"/>
      <c r="BP50" s="229"/>
      <c r="BQ50" s="226">
        <v>44</v>
      </c>
      <c r="BR50" s="227"/>
      <c r="BS50" s="782"/>
      <c r="BT50" s="783"/>
      <c r="BU50" s="783"/>
      <c r="BV50" s="783"/>
      <c r="BW50" s="783"/>
      <c r="BX50" s="783"/>
      <c r="BY50" s="783"/>
      <c r="BZ50" s="783"/>
      <c r="CA50" s="783"/>
      <c r="CB50" s="783"/>
      <c r="CC50" s="783"/>
      <c r="CD50" s="783"/>
      <c r="CE50" s="783"/>
      <c r="CF50" s="783"/>
      <c r="CG50" s="784"/>
      <c r="CH50" s="785"/>
      <c r="CI50" s="786"/>
      <c r="CJ50" s="786"/>
      <c r="CK50" s="786"/>
      <c r="CL50" s="787"/>
      <c r="CM50" s="785"/>
      <c r="CN50" s="786"/>
      <c r="CO50" s="786"/>
      <c r="CP50" s="786"/>
      <c r="CQ50" s="787"/>
      <c r="CR50" s="785"/>
      <c r="CS50" s="786"/>
      <c r="CT50" s="786"/>
      <c r="CU50" s="786"/>
      <c r="CV50" s="787"/>
      <c r="CW50" s="785"/>
      <c r="CX50" s="786"/>
      <c r="CY50" s="786"/>
      <c r="CZ50" s="786"/>
      <c r="DA50" s="787"/>
      <c r="DB50" s="785"/>
      <c r="DC50" s="786"/>
      <c r="DD50" s="786"/>
      <c r="DE50" s="786"/>
      <c r="DF50" s="787"/>
      <c r="DG50" s="785"/>
      <c r="DH50" s="786"/>
      <c r="DI50" s="786"/>
      <c r="DJ50" s="786"/>
      <c r="DK50" s="787"/>
      <c r="DL50" s="785"/>
      <c r="DM50" s="786"/>
      <c r="DN50" s="786"/>
      <c r="DO50" s="786"/>
      <c r="DP50" s="787"/>
      <c r="DQ50" s="785"/>
      <c r="DR50" s="786"/>
      <c r="DS50" s="786"/>
      <c r="DT50" s="786"/>
      <c r="DU50" s="787"/>
      <c r="DV50" s="782"/>
      <c r="DW50" s="783"/>
      <c r="DX50" s="783"/>
      <c r="DY50" s="783"/>
      <c r="DZ50" s="788"/>
      <c r="EA50" s="218"/>
    </row>
    <row r="51" spans="1:131" ht="26.25" customHeight="1" x14ac:dyDescent="0.15">
      <c r="A51" s="226">
        <v>24</v>
      </c>
      <c r="B51" s="749"/>
      <c r="C51" s="750"/>
      <c r="D51" s="750"/>
      <c r="E51" s="750"/>
      <c r="F51" s="750"/>
      <c r="G51" s="750"/>
      <c r="H51" s="750"/>
      <c r="I51" s="750"/>
      <c r="J51" s="750"/>
      <c r="K51" s="750"/>
      <c r="L51" s="750"/>
      <c r="M51" s="750"/>
      <c r="N51" s="750"/>
      <c r="O51" s="750"/>
      <c r="P51" s="751"/>
      <c r="Q51" s="835"/>
      <c r="R51" s="836"/>
      <c r="S51" s="836"/>
      <c r="T51" s="836"/>
      <c r="U51" s="836"/>
      <c r="V51" s="836"/>
      <c r="W51" s="836"/>
      <c r="X51" s="836"/>
      <c r="Y51" s="836"/>
      <c r="Z51" s="836"/>
      <c r="AA51" s="836"/>
      <c r="AB51" s="836"/>
      <c r="AC51" s="836"/>
      <c r="AD51" s="836"/>
      <c r="AE51" s="837"/>
      <c r="AF51" s="755"/>
      <c r="AG51" s="756"/>
      <c r="AH51" s="756"/>
      <c r="AI51" s="756"/>
      <c r="AJ51" s="757"/>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20"/>
      <c r="BK51" s="220"/>
      <c r="BL51" s="220"/>
      <c r="BM51" s="220"/>
      <c r="BN51" s="220"/>
      <c r="BO51" s="229"/>
      <c r="BP51" s="229"/>
      <c r="BQ51" s="226">
        <v>45</v>
      </c>
      <c r="BR51" s="227"/>
      <c r="BS51" s="782"/>
      <c r="BT51" s="783"/>
      <c r="BU51" s="783"/>
      <c r="BV51" s="783"/>
      <c r="BW51" s="783"/>
      <c r="BX51" s="783"/>
      <c r="BY51" s="783"/>
      <c r="BZ51" s="783"/>
      <c r="CA51" s="783"/>
      <c r="CB51" s="783"/>
      <c r="CC51" s="783"/>
      <c r="CD51" s="783"/>
      <c r="CE51" s="783"/>
      <c r="CF51" s="783"/>
      <c r="CG51" s="784"/>
      <c r="CH51" s="785"/>
      <c r="CI51" s="786"/>
      <c r="CJ51" s="786"/>
      <c r="CK51" s="786"/>
      <c r="CL51" s="787"/>
      <c r="CM51" s="785"/>
      <c r="CN51" s="786"/>
      <c r="CO51" s="786"/>
      <c r="CP51" s="786"/>
      <c r="CQ51" s="787"/>
      <c r="CR51" s="785"/>
      <c r="CS51" s="786"/>
      <c r="CT51" s="786"/>
      <c r="CU51" s="786"/>
      <c r="CV51" s="787"/>
      <c r="CW51" s="785"/>
      <c r="CX51" s="786"/>
      <c r="CY51" s="786"/>
      <c r="CZ51" s="786"/>
      <c r="DA51" s="787"/>
      <c r="DB51" s="785"/>
      <c r="DC51" s="786"/>
      <c r="DD51" s="786"/>
      <c r="DE51" s="786"/>
      <c r="DF51" s="787"/>
      <c r="DG51" s="785"/>
      <c r="DH51" s="786"/>
      <c r="DI51" s="786"/>
      <c r="DJ51" s="786"/>
      <c r="DK51" s="787"/>
      <c r="DL51" s="785"/>
      <c r="DM51" s="786"/>
      <c r="DN51" s="786"/>
      <c r="DO51" s="786"/>
      <c r="DP51" s="787"/>
      <c r="DQ51" s="785"/>
      <c r="DR51" s="786"/>
      <c r="DS51" s="786"/>
      <c r="DT51" s="786"/>
      <c r="DU51" s="787"/>
      <c r="DV51" s="782"/>
      <c r="DW51" s="783"/>
      <c r="DX51" s="783"/>
      <c r="DY51" s="783"/>
      <c r="DZ51" s="788"/>
      <c r="EA51" s="218"/>
    </row>
    <row r="52" spans="1:131" ht="26.25" customHeight="1" x14ac:dyDescent="0.15">
      <c r="A52" s="226">
        <v>25</v>
      </c>
      <c r="B52" s="749"/>
      <c r="C52" s="750"/>
      <c r="D52" s="750"/>
      <c r="E52" s="750"/>
      <c r="F52" s="750"/>
      <c r="G52" s="750"/>
      <c r="H52" s="750"/>
      <c r="I52" s="750"/>
      <c r="J52" s="750"/>
      <c r="K52" s="750"/>
      <c r="L52" s="750"/>
      <c r="M52" s="750"/>
      <c r="N52" s="750"/>
      <c r="O52" s="750"/>
      <c r="P52" s="751"/>
      <c r="Q52" s="835"/>
      <c r="R52" s="836"/>
      <c r="S52" s="836"/>
      <c r="T52" s="836"/>
      <c r="U52" s="836"/>
      <c r="V52" s="836"/>
      <c r="W52" s="836"/>
      <c r="X52" s="836"/>
      <c r="Y52" s="836"/>
      <c r="Z52" s="836"/>
      <c r="AA52" s="836"/>
      <c r="AB52" s="836"/>
      <c r="AC52" s="836"/>
      <c r="AD52" s="836"/>
      <c r="AE52" s="837"/>
      <c r="AF52" s="755"/>
      <c r="AG52" s="756"/>
      <c r="AH52" s="756"/>
      <c r="AI52" s="756"/>
      <c r="AJ52" s="757"/>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20"/>
      <c r="BK52" s="220"/>
      <c r="BL52" s="220"/>
      <c r="BM52" s="220"/>
      <c r="BN52" s="220"/>
      <c r="BO52" s="229"/>
      <c r="BP52" s="229"/>
      <c r="BQ52" s="226">
        <v>46</v>
      </c>
      <c r="BR52" s="227"/>
      <c r="BS52" s="782"/>
      <c r="BT52" s="783"/>
      <c r="BU52" s="783"/>
      <c r="BV52" s="783"/>
      <c r="BW52" s="783"/>
      <c r="BX52" s="783"/>
      <c r="BY52" s="783"/>
      <c r="BZ52" s="783"/>
      <c r="CA52" s="783"/>
      <c r="CB52" s="783"/>
      <c r="CC52" s="783"/>
      <c r="CD52" s="783"/>
      <c r="CE52" s="783"/>
      <c r="CF52" s="783"/>
      <c r="CG52" s="784"/>
      <c r="CH52" s="785"/>
      <c r="CI52" s="786"/>
      <c r="CJ52" s="786"/>
      <c r="CK52" s="786"/>
      <c r="CL52" s="787"/>
      <c r="CM52" s="785"/>
      <c r="CN52" s="786"/>
      <c r="CO52" s="786"/>
      <c r="CP52" s="786"/>
      <c r="CQ52" s="787"/>
      <c r="CR52" s="785"/>
      <c r="CS52" s="786"/>
      <c r="CT52" s="786"/>
      <c r="CU52" s="786"/>
      <c r="CV52" s="787"/>
      <c r="CW52" s="785"/>
      <c r="CX52" s="786"/>
      <c r="CY52" s="786"/>
      <c r="CZ52" s="786"/>
      <c r="DA52" s="787"/>
      <c r="DB52" s="785"/>
      <c r="DC52" s="786"/>
      <c r="DD52" s="786"/>
      <c r="DE52" s="786"/>
      <c r="DF52" s="787"/>
      <c r="DG52" s="785"/>
      <c r="DH52" s="786"/>
      <c r="DI52" s="786"/>
      <c r="DJ52" s="786"/>
      <c r="DK52" s="787"/>
      <c r="DL52" s="785"/>
      <c r="DM52" s="786"/>
      <c r="DN52" s="786"/>
      <c r="DO52" s="786"/>
      <c r="DP52" s="787"/>
      <c r="DQ52" s="785"/>
      <c r="DR52" s="786"/>
      <c r="DS52" s="786"/>
      <c r="DT52" s="786"/>
      <c r="DU52" s="787"/>
      <c r="DV52" s="782"/>
      <c r="DW52" s="783"/>
      <c r="DX52" s="783"/>
      <c r="DY52" s="783"/>
      <c r="DZ52" s="788"/>
      <c r="EA52" s="218"/>
    </row>
    <row r="53" spans="1:131" ht="26.25" customHeight="1" x14ac:dyDescent="0.15">
      <c r="A53" s="226">
        <v>26</v>
      </c>
      <c r="B53" s="749"/>
      <c r="C53" s="750"/>
      <c r="D53" s="750"/>
      <c r="E53" s="750"/>
      <c r="F53" s="750"/>
      <c r="G53" s="750"/>
      <c r="H53" s="750"/>
      <c r="I53" s="750"/>
      <c r="J53" s="750"/>
      <c r="K53" s="750"/>
      <c r="L53" s="750"/>
      <c r="M53" s="750"/>
      <c r="N53" s="750"/>
      <c r="O53" s="750"/>
      <c r="P53" s="751"/>
      <c r="Q53" s="835"/>
      <c r="R53" s="836"/>
      <c r="S53" s="836"/>
      <c r="T53" s="836"/>
      <c r="U53" s="836"/>
      <c r="V53" s="836"/>
      <c r="W53" s="836"/>
      <c r="X53" s="836"/>
      <c r="Y53" s="836"/>
      <c r="Z53" s="836"/>
      <c r="AA53" s="836"/>
      <c r="AB53" s="836"/>
      <c r="AC53" s="836"/>
      <c r="AD53" s="836"/>
      <c r="AE53" s="837"/>
      <c r="AF53" s="755"/>
      <c r="AG53" s="756"/>
      <c r="AH53" s="756"/>
      <c r="AI53" s="756"/>
      <c r="AJ53" s="757"/>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20"/>
      <c r="BK53" s="220"/>
      <c r="BL53" s="220"/>
      <c r="BM53" s="220"/>
      <c r="BN53" s="220"/>
      <c r="BO53" s="229"/>
      <c r="BP53" s="229"/>
      <c r="BQ53" s="226">
        <v>47</v>
      </c>
      <c r="BR53" s="227"/>
      <c r="BS53" s="782"/>
      <c r="BT53" s="783"/>
      <c r="BU53" s="783"/>
      <c r="BV53" s="783"/>
      <c r="BW53" s="783"/>
      <c r="BX53" s="783"/>
      <c r="BY53" s="783"/>
      <c r="BZ53" s="783"/>
      <c r="CA53" s="783"/>
      <c r="CB53" s="783"/>
      <c r="CC53" s="783"/>
      <c r="CD53" s="783"/>
      <c r="CE53" s="783"/>
      <c r="CF53" s="783"/>
      <c r="CG53" s="784"/>
      <c r="CH53" s="785"/>
      <c r="CI53" s="786"/>
      <c r="CJ53" s="786"/>
      <c r="CK53" s="786"/>
      <c r="CL53" s="787"/>
      <c r="CM53" s="785"/>
      <c r="CN53" s="786"/>
      <c r="CO53" s="786"/>
      <c r="CP53" s="786"/>
      <c r="CQ53" s="787"/>
      <c r="CR53" s="785"/>
      <c r="CS53" s="786"/>
      <c r="CT53" s="786"/>
      <c r="CU53" s="786"/>
      <c r="CV53" s="787"/>
      <c r="CW53" s="785"/>
      <c r="CX53" s="786"/>
      <c r="CY53" s="786"/>
      <c r="CZ53" s="786"/>
      <c r="DA53" s="787"/>
      <c r="DB53" s="785"/>
      <c r="DC53" s="786"/>
      <c r="DD53" s="786"/>
      <c r="DE53" s="786"/>
      <c r="DF53" s="787"/>
      <c r="DG53" s="785"/>
      <c r="DH53" s="786"/>
      <c r="DI53" s="786"/>
      <c r="DJ53" s="786"/>
      <c r="DK53" s="787"/>
      <c r="DL53" s="785"/>
      <c r="DM53" s="786"/>
      <c r="DN53" s="786"/>
      <c r="DO53" s="786"/>
      <c r="DP53" s="787"/>
      <c r="DQ53" s="785"/>
      <c r="DR53" s="786"/>
      <c r="DS53" s="786"/>
      <c r="DT53" s="786"/>
      <c r="DU53" s="787"/>
      <c r="DV53" s="782"/>
      <c r="DW53" s="783"/>
      <c r="DX53" s="783"/>
      <c r="DY53" s="783"/>
      <c r="DZ53" s="788"/>
      <c r="EA53" s="218"/>
    </row>
    <row r="54" spans="1:131" ht="26.25" customHeight="1" x14ac:dyDescent="0.15">
      <c r="A54" s="226">
        <v>27</v>
      </c>
      <c r="B54" s="749"/>
      <c r="C54" s="750"/>
      <c r="D54" s="750"/>
      <c r="E54" s="750"/>
      <c r="F54" s="750"/>
      <c r="G54" s="750"/>
      <c r="H54" s="750"/>
      <c r="I54" s="750"/>
      <c r="J54" s="750"/>
      <c r="K54" s="750"/>
      <c r="L54" s="750"/>
      <c r="M54" s="750"/>
      <c r="N54" s="750"/>
      <c r="O54" s="750"/>
      <c r="P54" s="751"/>
      <c r="Q54" s="835"/>
      <c r="R54" s="836"/>
      <c r="S54" s="836"/>
      <c r="T54" s="836"/>
      <c r="U54" s="836"/>
      <c r="V54" s="836"/>
      <c r="W54" s="836"/>
      <c r="X54" s="836"/>
      <c r="Y54" s="836"/>
      <c r="Z54" s="836"/>
      <c r="AA54" s="836"/>
      <c r="AB54" s="836"/>
      <c r="AC54" s="836"/>
      <c r="AD54" s="836"/>
      <c r="AE54" s="837"/>
      <c r="AF54" s="755"/>
      <c r="AG54" s="756"/>
      <c r="AH54" s="756"/>
      <c r="AI54" s="756"/>
      <c r="AJ54" s="757"/>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20"/>
      <c r="BK54" s="220"/>
      <c r="BL54" s="220"/>
      <c r="BM54" s="220"/>
      <c r="BN54" s="220"/>
      <c r="BO54" s="229"/>
      <c r="BP54" s="229"/>
      <c r="BQ54" s="226">
        <v>48</v>
      </c>
      <c r="BR54" s="227"/>
      <c r="BS54" s="782"/>
      <c r="BT54" s="783"/>
      <c r="BU54" s="783"/>
      <c r="BV54" s="783"/>
      <c r="BW54" s="783"/>
      <c r="BX54" s="783"/>
      <c r="BY54" s="783"/>
      <c r="BZ54" s="783"/>
      <c r="CA54" s="783"/>
      <c r="CB54" s="783"/>
      <c r="CC54" s="783"/>
      <c r="CD54" s="783"/>
      <c r="CE54" s="783"/>
      <c r="CF54" s="783"/>
      <c r="CG54" s="784"/>
      <c r="CH54" s="785"/>
      <c r="CI54" s="786"/>
      <c r="CJ54" s="786"/>
      <c r="CK54" s="786"/>
      <c r="CL54" s="787"/>
      <c r="CM54" s="785"/>
      <c r="CN54" s="786"/>
      <c r="CO54" s="786"/>
      <c r="CP54" s="786"/>
      <c r="CQ54" s="787"/>
      <c r="CR54" s="785"/>
      <c r="CS54" s="786"/>
      <c r="CT54" s="786"/>
      <c r="CU54" s="786"/>
      <c r="CV54" s="787"/>
      <c r="CW54" s="785"/>
      <c r="CX54" s="786"/>
      <c r="CY54" s="786"/>
      <c r="CZ54" s="786"/>
      <c r="DA54" s="787"/>
      <c r="DB54" s="785"/>
      <c r="DC54" s="786"/>
      <c r="DD54" s="786"/>
      <c r="DE54" s="786"/>
      <c r="DF54" s="787"/>
      <c r="DG54" s="785"/>
      <c r="DH54" s="786"/>
      <c r="DI54" s="786"/>
      <c r="DJ54" s="786"/>
      <c r="DK54" s="787"/>
      <c r="DL54" s="785"/>
      <c r="DM54" s="786"/>
      <c r="DN54" s="786"/>
      <c r="DO54" s="786"/>
      <c r="DP54" s="787"/>
      <c r="DQ54" s="785"/>
      <c r="DR54" s="786"/>
      <c r="DS54" s="786"/>
      <c r="DT54" s="786"/>
      <c r="DU54" s="787"/>
      <c r="DV54" s="782"/>
      <c r="DW54" s="783"/>
      <c r="DX54" s="783"/>
      <c r="DY54" s="783"/>
      <c r="DZ54" s="788"/>
      <c r="EA54" s="218"/>
    </row>
    <row r="55" spans="1:131" ht="26.25" customHeight="1" x14ac:dyDescent="0.15">
      <c r="A55" s="226">
        <v>28</v>
      </c>
      <c r="B55" s="749"/>
      <c r="C55" s="750"/>
      <c r="D55" s="750"/>
      <c r="E55" s="750"/>
      <c r="F55" s="750"/>
      <c r="G55" s="750"/>
      <c r="H55" s="750"/>
      <c r="I55" s="750"/>
      <c r="J55" s="750"/>
      <c r="K55" s="750"/>
      <c r="L55" s="750"/>
      <c r="M55" s="750"/>
      <c r="N55" s="750"/>
      <c r="O55" s="750"/>
      <c r="P55" s="751"/>
      <c r="Q55" s="835"/>
      <c r="R55" s="836"/>
      <c r="S55" s="836"/>
      <c r="T55" s="836"/>
      <c r="U55" s="836"/>
      <c r="V55" s="836"/>
      <c r="W55" s="836"/>
      <c r="X55" s="836"/>
      <c r="Y55" s="836"/>
      <c r="Z55" s="836"/>
      <c r="AA55" s="836"/>
      <c r="AB55" s="836"/>
      <c r="AC55" s="836"/>
      <c r="AD55" s="836"/>
      <c r="AE55" s="837"/>
      <c r="AF55" s="755"/>
      <c r="AG55" s="756"/>
      <c r="AH55" s="756"/>
      <c r="AI55" s="756"/>
      <c r="AJ55" s="757"/>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20"/>
      <c r="BK55" s="220"/>
      <c r="BL55" s="220"/>
      <c r="BM55" s="220"/>
      <c r="BN55" s="220"/>
      <c r="BO55" s="229"/>
      <c r="BP55" s="229"/>
      <c r="BQ55" s="226">
        <v>49</v>
      </c>
      <c r="BR55" s="227"/>
      <c r="BS55" s="782"/>
      <c r="BT55" s="783"/>
      <c r="BU55" s="783"/>
      <c r="BV55" s="783"/>
      <c r="BW55" s="783"/>
      <c r="BX55" s="783"/>
      <c r="BY55" s="783"/>
      <c r="BZ55" s="783"/>
      <c r="CA55" s="783"/>
      <c r="CB55" s="783"/>
      <c r="CC55" s="783"/>
      <c r="CD55" s="783"/>
      <c r="CE55" s="783"/>
      <c r="CF55" s="783"/>
      <c r="CG55" s="784"/>
      <c r="CH55" s="785"/>
      <c r="CI55" s="786"/>
      <c r="CJ55" s="786"/>
      <c r="CK55" s="786"/>
      <c r="CL55" s="787"/>
      <c r="CM55" s="785"/>
      <c r="CN55" s="786"/>
      <c r="CO55" s="786"/>
      <c r="CP55" s="786"/>
      <c r="CQ55" s="787"/>
      <c r="CR55" s="785"/>
      <c r="CS55" s="786"/>
      <c r="CT55" s="786"/>
      <c r="CU55" s="786"/>
      <c r="CV55" s="787"/>
      <c r="CW55" s="785"/>
      <c r="CX55" s="786"/>
      <c r="CY55" s="786"/>
      <c r="CZ55" s="786"/>
      <c r="DA55" s="787"/>
      <c r="DB55" s="785"/>
      <c r="DC55" s="786"/>
      <c r="DD55" s="786"/>
      <c r="DE55" s="786"/>
      <c r="DF55" s="787"/>
      <c r="DG55" s="785"/>
      <c r="DH55" s="786"/>
      <c r="DI55" s="786"/>
      <c r="DJ55" s="786"/>
      <c r="DK55" s="787"/>
      <c r="DL55" s="785"/>
      <c r="DM55" s="786"/>
      <c r="DN55" s="786"/>
      <c r="DO55" s="786"/>
      <c r="DP55" s="787"/>
      <c r="DQ55" s="785"/>
      <c r="DR55" s="786"/>
      <c r="DS55" s="786"/>
      <c r="DT55" s="786"/>
      <c r="DU55" s="787"/>
      <c r="DV55" s="782"/>
      <c r="DW55" s="783"/>
      <c r="DX55" s="783"/>
      <c r="DY55" s="783"/>
      <c r="DZ55" s="788"/>
      <c r="EA55" s="218"/>
    </row>
    <row r="56" spans="1:131" ht="26.25" customHeight="1" x14ac:dyDescent="0.15">
      <c r="A56" s="226">
        <v>29</v>
      </c>
      <c r="B56" s="749"/>
      <c r="C56" s="750"/>
      <c r="D56" s="750"/>
      <c r="E56" s="750"/>
      <c r="F56" s="750"/>
      <c r="G56" s="750"/>
      <c r="H56" s="750"/>
      <c r="I56" s="750"/>
      <c r="J56" s="750"/>
      <c r="K56" s="750"/>
      <c r="L56" s="750"/>
      <c r="M56" s="750"/>
      <c r="N56" s="750"/>
      <c r="O56" s="750"/>
      <c r="P56" s="751"/>
      <c r="Q56" s="835"/>
      <c r="R56" s="836"/>
      <c r="S56" s="836"/>
      <c r="T56" s="836"/>
      <c r="U56" s="836"/>
      <c r="V56" s="836"/>
      <c r="W56" s="836"/>
      <c r="X56" s="836"/>
      <c r="Y56" s="836"/>
      <c r="Z56" s="836"/>
      <c r="AA56" s="836"/>
      <c r="AB56" s="836"/>
      <c r="AC56" s="836"/>
      <c r="AD56" s="836"/>
      <c r="AE56" s="837"/>
      <c r="AF56" s="755"/>
      <c r="AG56" s="756"/>
      <c r="AH56" s="756"/>
      <c r="AI56" s="756"/>
      <c r="AJ56" s="757"/>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20"/>
      <c r="BK56" s="220"/>
      <c r="BL56" s="220"/>
      <c r="BM56" s="220"/>
      <c r="BN56" s="220"/>
      <c r="BO56" s="229"/>
      <c r="BP56" s="229"/>
      <c r="BQ56" s="226">
        <v>50</v>
      </c>
      <c r="BR56" s="227"/>
      <c r="BS56" s="782"/>
      <c r="BT56" s="783"/>
      <c r="BU56" s="783"/>
      <c r="BV56" s="783"/>
      <c r="BW56" s="783"/>
      <c r="BX56" s="783"/>
      <c r="BY56" s="783"/>
      <c r="BZ56" s="783"/>
      <c r="CA56" s="783"/>
      <c r="CB56" s="783"/>
      <c r="CC56" s="783"/>
      <c r="CD56" s="783"/>
      <c r="CE56" s="783"/>
      <c r="CF56" s="783"/>
      <c r="CG56" s="784"/>
      <c r="CH56" s="785"/>
      <c r="CI56" s="786"/>
      <c r="CJ56" s="786"/>
      <c r="CK56" s="786"/>
      <c r="CL56" s="787"/>
      <c r="CM56" s="785"/>
      <c r="CN56" s="786"/>
      <c r="CO56" s="786"/>
      <c r="CP56" s="786"/>
      <c r="CQ56" s="787"/>
      <c r="CR56" s="785"/>
      <c r="CS56" s="786"/>
      <c r="CT56" s="786"/>
      <c r="CU56" s="786"/>
      <c r="CV56" s="787"/>
      <c r="CW56" s="785"/>
      <c r="CX56" s="786"/>
      <c r="CY56" s="786"/>
      <c r="CZ56" s="786"/>
      <c r="DA56" s="787"/>
      <c r="DB56" s="785"/>
      <c r="DC56" s="786"/>
      <c r="DD56" s="786"/>
      <c r="DE56" s="786"/>
      <c r="DF56" s="787"/>
      <c r="DG56" s="785"/>
      <c r="DH56" s="786"/>
      <c r="DI56" s="786"/>
      <c r="DJ56" s="786"/>
      <c r="DK56" s="787"/>
      <c r="DL56" s="785"/>
      <c r="DM56" s="786"/>
      <c r="DN56" s="786"/>
      <c r="DO56" s="786"/>
      <c r="DP56" s="787"/>
      <c r="DQ56" s="785"/>
      <c r="DR56" s="786"/>
      <c r="DS56" s="786"/>
      <c r="DT56" s="786"/>
      <c r="DU56" s="787"/>
      <c r="DV56" s="782"/>
      <c r="DW56" s="783"/>
      <c r="DX56" s="783"/>
      <c r="DY56" s="783"/>
      <c r="DZ56" s="788"/>
      <c r="EA56" s="218"/>
    </row>
    <row r="57" spans="1:131" ht="26.25" customHeight="1" x14ac:dyDescent="0.15">
      <c r="A57" s="226">
        <v>30</v>
      </c>
      <c r="B57" s="749"/>
      <c r="C57" s="750"/>
      <c r="D57" s="750"/>
      <c r="E57" s="750"/>
      <c r="F57" s="750"/>
      <c r="G57" s="750"/>
      <c r="H57" s="750"/>
      <c r="I57" s="750"/>
      <c r="J57" s="750"/>
      <c r="K57" s="750"/>
      <c r="L57" s="750"/>
      <c r="M57" s="750"/>
      <c r="N57" s="750"/>
      <c r="O57" s="750"/>
      <c r="P57" s="751"/>
      <c r="Q57" s="835"/>
      <c r="R57" s="836"/>
      <c r="S57" s="836"/>
      <c r="T57" s="836"/>
      <c r="U57" s="836"/>
      <c r="V57" s="836"/>
      <c r="W57" s="836"/>
      <c r="X57" s="836"/>
      <c r="Y57" s="836"/>
      <c r="Z57" s="836"/>
      <c r="AA57" s="836"/>
      <c r="AB57" s="836"/>
      <c r="AC57" s="836"/>
      <c r="AD57" s="836"/>
      <c r="AE57" s="837"/>
      <c r="AF57" s="755"/>
      <c r="AG57" s="756"/>
      <c r="AH57" s="756"/>
      <c r="AI57" s="756"/>
      <c r="AJ57" s="757"/>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20"/>
      <c r="BK57" s="220"/>
      <c r="BL57" s="220"/>
      <c r="BM57" s="220"/>
      <c r="BN57" s="220"/>
      <c r="BO57" s="229"/>
      <c r="BP57" s="229"/>
      <c r="BQ57" s="226">
        <v>51</v>
      </c>
      <c r="BR57" s="227"/>
      <c r="BS57" s="782"/>
      <c r="BT57" s="783"/>
      <c r="BU57" s="783"/>
      <c r="BV57" s="783"/>
      <c r="BW57" s="783"/>
      <c r="BX57" s="783"/>
      <c r="BY57" s="783"/>
      <c r="BZ57" s="783"/>
      <c r="CA57" s="783"/>
      <c r="CB57" s="783"/>
      <c r="CC57" s="783"/>
      <c r="CD57" s="783"/>
      <c r="CE57" s="783"/>
      <c r="CF57" s="783"/>
      <c r="CG57" s="784"/>
      <c r="CH57" s="785"/>
      <c r="CI57" s="786"/>
      <c r="CJ57" s="786"/>
      <c r="CK57" s="786"/>
      <c r="CL57" s="787"/>
      <c r="CM57" s="785"/>
      <c r="CN57" s="786"/>
      <c r="CO57" s="786"/>
      <c r="CP57" s="786"/>
      <c r="CQ57" s="787"/>
      <c r="CR57" s="785"/>
      <c r="CS57" s="786"/>
      <c r="CT57" s="786"/>
      <c r="CU57" s="786"/>
      <c r="CV57" s="787"/>
      <c r="CW57" s="785"/>
      <c r="CX57" s="786"/>
      <c r="CY57" s="786"/>
      <c r="CZ57" s="786"/>
      <c r="DA57" s="787"/>
      <c r="DB57" s="785"/>
      <c r="DC57" s="786"/>
      <c r="DD57" s="786"/>
      <c r="DE57" s="786"/>
      <c r="DF57" s="787"/>
      <c r="DG57" s="785"/>
      <c r="DH57" s="786"/>
      <c r="DI57" s="786"/>
      <c r="DJ57" s="786"/>
      <c r="DK57" s="787"/>
      <c r="DL57" s="785"/>
      <c r="DM57" s="786"/>
      <c r="DN57" s="786"/>
      <c r="DO57" s="786"/>
      <c r="DP57" s="787"/>
      <c r="DQ57" s="785"/>
      <c r="DR57" s="786"/>
      <c r="DS57" s="786"/>
      <c r="DT57" s="786"/>
      <c r="DU57" s="787"/>
      <c r="DV57" s="782"/>
      <c r="DW57" s="783"/>
      <c r="DX57" s="783"/>
      <c r="DY57" s="783"/>
      <c r="DZ57" s="788"/>
      <c r="EA57" s="218"/>
    </row>
    <row r="58" spans="1:131" ht="26.25" customHeight="1" x14ac:dyDescent="0.15">
      <c r="A58" s="226">
        <v>31</v>
      </c>
      <c r="B58" s="749"/>
      <c r="C58" s="750"/>
      <c r="D58" s="750"/>
      <c r="E58" s="750"/>
      <c r="F58" s="750"/>
      <c r="G58" s="750"/>
      <c r="H58" s="750"/>
      <c r="I58" s="750"/>
      <c r="J58" s="750"/>
      <c r="K58" s="750"/>
      <c r="L58" s="750"/>
      <c r="M58" s="750"/>
      <c r="N58" s="750"/>
      <c r="O58" s="750"/>
      <c r="P58" s="751"/>
      <c r="Q58" s="835"/>
      <c r="R58" s="836"/>
      <c r="S58" s="836"/>
      <c r="T58" s="836"/>
      <c r="U58" s="836"/>
      <c r="V58" s="836"/>
      <c r="W58" s="836"/>
      <c r="X58" s="836"/>
      <c r="Y58" s="836"/>
      <c r="Z58" s="836"/>
      <c r="AA58" s="836"/>
      <c r="AB58" s="836"/>
      <c r="AC58" s="836"/>
      <c r="AD58" s="836"/>
      <c r="AE58" s="837"/>
      <c r="AF58" s="755"/>
      <c r="AG58" s="756"/>
      <c r="AH58" s="756"/>
      <c r="AI58" s="756"/>
      <c r="AJ58" s="757"/>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20"/>
      <c r="BK58" s="220"/>
      <c r="BL58" s="220"/>
      <c r="BM58" s="220"/>
      <c r="BN58" s="220"/>
      <c r="BO58" s="229"/>
      <c r="BP58" s="229"/>
      <c r="BQ58" s="226">
        <v>52</v>
      </c>
      <c r="BR58" s="227"/>
      <c r="BS58" s="782"/>
      <c r="BT58" s="783"/>
      <c r="BU58" s="783"/>
      <c r="BV58" s="783"/>
      <c r="BW58" s="783"/>
      <c r="BX58" s="783"/>
      <c r="BY58" s="783"/>
      <c r="BZ58" s="783"/>
      <c r="CA58" s="783"/>
      <c r="CB58" s="783"/>
      <c r="CC58" s="783"/>
      <c r="CD58" s="783"/>
      <c r="CE58" s="783"/>
      <c r="CF58" s="783"/>
      <c r="CG58" s="784"/>
      <c r="CH58" s="785"/>
      <c r="CI58" s="786"/>
      <c r="CJ58" s="786"/>
      <c r="CK58" s="786"/>
      <c r="CL58" s="787"/>
      <c r="CM58" s="785"/>
      <c r="CN58" s="786"/>
      <c r="CO58" s="786"/>
      <c r="CP58" s="786"/>
      <c r="CQ58" s="787"/>
      <c r="CR58" s="785"/>
      <c r="CS58" s="786"/>
      <c r="CT58" s="786"/>
      <c r="CU58" s="786"/>
      <c r="CV58" s="787"/>
      <c r="CW58" s="785"/>
      <c r="CX58" s="786"/>
      <c r="CY58" s="786"/>
      <c r="CZ58" s="786"/>
      <c r="DA58" s="787"/>
      <c r="DB58" s="785"/>
      <c r="DC58" s="786"/>
      <c r="DD58" s="786"/>
      <c r="DE58" s="786"/>
      <c r="DF58" s="787"/>
      <c r="DG58" s="785"/>
      <c r="DH58" s="786"/>
      <c r="DI58" s="786"/>
      <c r="DJ58" s="786"/>
      <c r="DK58" s="787"/>
      <c r="DL58" s="785"/>
      <c r="DM58" s="786"/>
      <c r="DN58" s="786"/>
      <c r="DO58" s="786"/>
      <c r="DP58" s="787"/>
      <c r="DQ58" s="785"/>
      <c r="DR58" s="786"/>
      <c r="DS58" s="786"/>
      <c r="DT58" s="786"/>
      <c r="DU58" s="787"/>
      <c r="DV58" s="782"/>
      <c r="DW58" s="783"/>
      <c r="DX58" s="783"/>
      <c r="DY58" s="783"/>
      <c r="DZ58" s="788"/>
      <c r="EA58" s="218"/>
    </row>
    <row r="59" spans="1:131" ht="26.25" customHeight="1" x14ac:dyDescent="0.15">
      <c r="A59" s="226">
        <v>32</v>
      </c>
      <c r="B59" s="749"/>
      <c r="C59" s="750"/>
      <c r="D59" s="750"/>
      <c r="E59" s="750"/>
      <c r="F59" s="750"/>
      <c r="G59" s="750"/>
      <c r="H59" s="750"/>
      <c r="I59" s="750"/>
      <c r="J59" s="750"/>
      <c r="K59" s="750"/>
      <c r="L59" s="750"/>
      <c r="M59" s="750"/>
      <c r="N59" s="750"/>
      <c r="O59" s="750"/>
      <c r="P59" s="751"/>
      <c r="Q59" s="835"/>
      <c r="R59" s="836"/>
      <c r="S59" s="836"/>
      <c r="T59" s="836"/>
      <c r="U59" s="836"/>
      <c r="V59" s="836"/>
      <c r="W59" s="836"/>
      <c r="X59" s="836"/>
      <c r="Y59" s="836"/>
      <c r="Z59" s="836"/>
      <c r="AA59" s="836"/>
      <c r="AB59" s="836"/>
      <c r="AC59" s="836"/>
      <c r="AD59" s="836"/>
      <c r="AE59" s="837"/>
      <c r="AF59" s="755"/>
      <c r="AG59" s="756"/>
      <c r="AH59" s="756"/>
      <c r="AI59" s="756"/>
      <c r="AJ59" s="757"/>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20"/>
      <c r="BK59" s="220"/>
      <c r="BL59" s="220"/>
      <c r="BM59" s="220"/>
      <c r="BN59" s="220"/>
      <c r="BO59" s="229"/>
      <c r="BP59" s="229"/>
      <c r="BQ59" s="226">
        <v>53</v>
      </c>
      <c r="BR59" s="227"/>
      <c r="BS59" s="782"/>
      <c r="BT59" s="783"/>
      <c r="BU59" s="783"/>
      <c r="BV59" s="783"/>
      <c r="BW59" s="783"/>
      <c r="BX59" s="783"/>
      <c r="BY59" s="783"/>
      <c r="BZ59" s="783"/>
      <c r="CA59" s="783"/>
      <c r="CB59" s="783"/>
      <c r="CC59" s="783"/>
      <c r="CD59" s="783"/>
      <c r="CE59" s="783"/>
      <c r="CF59" s="783"/>
      <c r="CG59" s="784"/>
      <c r="CH59" s="785"/>
      <c r="CI59" s="786"/>
      <c r="CJ59" s="786"/>
      <c r="CK59" s="786"/>
      <c r="CL59" s="787"/>
      <c r="CM59" s="785"/>
      <c r="CN59" s="786"/>
      <c r="CO59" s="786"/>
      <c r="CP59" s="786"/>
      <c r="CQ59" s="787"/>
      <c r="CR59" s="785"/>
      <c r="CS59" s="786"/>
      <c r="CT59" s="786"/>
      <c r="CU59" s="786"/>
      <c r="CV59" s="787"/>
      <c r="CW59" s="785"/>
      <c r="CX59" s="786"/>
      <c r="CY59" s="786"/>
      <c r="CZ59" s="786"/>
      <c r="DA59" s="787"/>
      <c r="DB59" s="785"/>
      <c r="DC59" s="786"/>
      <c r="DD59" s="786"/>
      <c r="DE59" s="786"/>
      <c r="DF59" s="787"/>
      <c r="DG59" s="785"/>
      <c r="DH59" s="786"/>
      <c r="DI59" s="786"/>
      <c r="DJ59" s="786"/>
      <c r="DK59" s="787"/>
      <c r="DL59" s="785"/>
      <c r="DM59" s="786"/>
      <c r="DN59" s="786"/>
      <c r="DO59" s="786"/>
      <c r="DP59" s="787"/>
      <c r="DQ59" s="785"/>
      <c r="DR59" s="786"/>
      <c r="DS59" s="786"/>
      <c r="DT59" s="786"/>
      <c r="DU59" s="787"/>
      <c r="DV59" s="782"/>
      <c r="DW59" s="783"/>
      <c r="DX59" s="783"/>
      <c r="DY59" s="783"/>
      <c r="DZ59" s="788"/>
      <c r="EA59" s="218"/>
    </row>
    <row r="60" spans="1:131" ht="26.25" customHeight="1" x14ac:dyDescent="0.15">
      <c r="A60" s="226">
        <v>33</v>
      </c>
      <c r="B60" s="749"/>
      <c r="C60" s="750"/>
      <c r="D60" s="750"/>
      <c r="E60" s="750"/>
      <c r="F60" s="750"/>
      <c r="G60" s="750"/>
      <c r="H60" s="750"/>
      <c r="I60" s="750"/>
      <c r="J60" s="750"/>
      <c r="K60" s="750"/>
      <c r="L60" s="750"/>
      <c r="M60" s="750"/>
      <c r="N60" s="750"/>
      <c r="O60" s="750"/>
      <c r="P60" s="751"/>
      <c r="Q60" s="835"/>
      <c r="R60" s="836"/>
      <c r="S60" s="836"/>
      <c r="T60" s="836"/>
      <c r="U60" s="836"/>
      <c r="V60" s="836"/>
      <c r="W60" s="836"/>
      <c r="X60" s="836"/>
      <c r="Y60" s="836"/>
      <c r="Z60" s="836"/>
      <c r="AA60" s="836"/>
      <c r="AB60" s="836"/>
      <c r="AC60" s="836"/>
      <c r="AD60" s="836"/>
      <c r="AE60" s="837"/>
      <c r="AF60" s="755"/>
      <c r="AG60" s="756"/>
      <c r="AH60" s="756"/>
      <c r="AI60" s="756"/>
      <c r="AJ60" s="757"/>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20"/>
      <c r="BK60" s="220"/>
      <c r="BL60" s="220"/>
      <c r="BM60" s="220"/>
      <c r="BN60" s="220"/>
      <c r="BO60" s="229"/>
      <c r="BP60" s="229"/>
      <c r="BQ60" s="226">
        <v>54</v>
      </c>
      <c r="BR60" s="227"/>
      <c r="BS60" s="782"/>
      <c r="BT60" s="783"/>
      <c r="BU60" s="783"/>
      <c r="BV60" s="783"/>
      <c r="BW60" s="783"/>
      <c r="BX60" s="783"/>
      <c r="BY60" s="783"/>
      <c r="BZ60" s="783"/>
      <c r="CA60" s="783"/>
      <c r="CB60" s="783"/>
      <c r="CC60" s="783"/>
      <c r="CD60" s="783"/>
      <c r="CE60" s="783"/>
      <c r="CF60" s="783"/>
      <c r="CG60" s="784"/>
      <c r="CH60" s="785"/>
      <c r="CI60" s="786"/>
      <c r="CJ60" s="786"/>
      <c r="CK60" s="786"/>
      <c r="CL60" s="787"/>
      <c r="CM60" s="785"/>
      <c r="CN60" s="786"/>
      <c r="CO60" s="786"/>
      <c r="CP60" s="786"/>
      <c r="CQ60" s="787"/>
      <c r="CR60" s="785"/>
      <c r="CS60" s="786"/>
      <c r="CT60" s="786"/>
      <c r="CU60" s="786"/>
      <c r="CV60" s="787"/>
      <c r="CW60" s="785"/>
      <c r="CX60" s="786"/>
      <c r="CY60" s="786"/>
      <c r="CZ60" s="786"/>
      <c r="DA60" s="787"/>
      <c r="DB60" s="785"/>
      <c r="DC60" s="786"/>
      <c r="DD60" s="786"/>
      <c r="DE60" s="786"/>
      <c r="DF60" s="787"/>
      <c r="DG60" s="785"/>
      <c r="DH60" s="786"/>
      <c r="DI60" s="786"/>
      <c r="DJ60" s="786"/>
      <c r="DK60" s="787"/>
      <c r="DL60" s="785"/>
      <c r="DM60" s="786"/>
      <c r="DN60" s="786"/>
      <c r="DO60" s="786"/>
      <c r="DP60" s="787"/>
      <c r="DQ60" s="785"/>
      <c r="DR60" s="786"/>
      <c r="DS60" s="786"/>
      <c r="DT60" s="786"/>
      <c r="DU60" s="787"/>
      <c r="DV60" s="782"/>
      <c r="DW60" s="783"/>
      <c r="DX60" s="783"/>
      <c r="DY60" s="783"/>
      <c r="DZ60" s="788"/>
      <c r="EA60" s="218"/>
    </row>
    <row r="61" spans="1:131" ht="26.25" customHeight="1" thickBot="1" x14ac:dyDescent="0.2">
      <c r="A61" s="226">
        <v>34</v>
      </c>
      <c r="B61" s="749"/>
      <c r="C61" s="750"/>
      <c r="D61" s="750"/>
      <c r="E61" s="750"/>
      <c r="F61" s="750"/>
      <c r="G61" s="750"/>
      <c r="H61" s="750"/>
      <c r="I61" s="750"/>
      <c r="J61" s="750"/>
      <c r="K61" s="750"/>
      <c r="L61" s="750"/>
      <c r="M61" s="750"/>
      <c r="N61" s="750"/>
      <c r="O61" s="750"/>
      <c r="P61" s="751"/>
      <c r="Q61" s="835"/>
      <c r="R61" s="836"/>
      <c r="S61" s="836"/>
      <c r="T61" s="836"/>
      <c r="U61" s="836"/>
      <c r="V61" s="836"/>
      <c r="W61" s="836"/>
      <c r="X61" s="836"/>
      <c r="Y61" s="836"/>
      <c r="Z61" s="836"/>
      <c r="AA61" s="836"/>
      <c r="AB61" s="836"/>
      <c r="AC61" s="836"/>
      <c r="AD61" s="836"/>
      <c r="AE61" s="837"/>
      <c r="AF61" s="755"/>
      <c r="AG61" s="756"/>
      <c r="AH61" s="756"/>
      <c r="AI61" s="756"/>
      <c r="AJ61" s="757"/>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20"/>
      <c r="BK61" s="220"/>
      <c r="BL61" s="220"/>
      <c r="BM61" s="220"/>
      <c r="BN61" s="220"/>
      <c r="BO61" s="229"/>
      <c r="BP61" s="229"/>
      <c r="BQ61" s="226">
        <v>55</v>
      </c>
      <c r="BR61" s="227"/>
      <c r="BS61" s="782"/>
      <c r="BT61" s="783"/>
      <c r="BU61" s="783"/>
      <c r="BV61" s="783"/>
      <c r="BW61" s="783"/>
      <c r="BX61" s="783"/>
      <c r="BY61" s="783"/>
      <c r="BZ61" s="783"/>
      <c r="CA61" s="783"/>
      <c r="CB61" s="783"/>
      <c r="CC61" s="783"/>
      <c r="CD61" s="783"/>
      <c r="CE61" s="783"/>
      <c r="CF61" s="783"/>
      <c r="CG61" s="784"/>
      <c r="CH61" s="785"/>
      <c r="CI61" s="786"/>
      <c r="CJ61" s="786"/>
      <c r="CK61" s="786"/>
      <c r="CL61" s="787"/>
      <c r="CM61" s="785"/>
      <c r="CN61" s="786"/>
      <c r="CO61" s="786"/>
      <c r="CP61" s="786"/>
      <c r="CQ61" s="787"/>
      <c r="CR61" s="785"/>
      <c r="CS61" s="786"/>
      <c r="CT61" s="786"/>
      <c r="CU61" s="786"/>
      <c r="CV61" s="787"/>
      <c r="CW61" s="785"/>
      <c r="CX61" s="786"/>
      <c r="CY61" s="786"/>
      <c r="CZ61" s="786"/>
      <c r="DA61" s="787"/>
      <c r="DB61" s="785"/>
      <c r="DC61" s="786"/>
      <c r="DD61" s="786"/>
      <c r="DE61" s="786"/>
      <c r="DF61" s="787"/>
      <c r="DG61" s="785"/>
      <c r="DH61" s="786"/>
      <c r="DI61" s="786"/>
      <c r="DJ61" s="786"/>
      <c r="DK61" s="787"/>
      <c r="DL61" s="785"/>
      <c r="DM61" s="786"/>
      <c r="DN61" s="786"/>
      <c r="DO61" s="786"/>
      <c r="DP61" s="787"/>
      <c r="DQ61" s="785"/>
      <c r="DR61" s="786"/>
      <c r="DS61" s="786"/>
      <c r="DT61" s="786"/>
      <c r="DU61" s="787"/>
      <c r="DV61" s="782"/>
      <c r="DW61" s="783"/>
      <c r="DX61" s="783"/>
      <c r="DY61" s="783"/>
      <c r="DZ61" s="788"/>
      <c r="EA61" s="218"/>
    </row>
    <row r="62" spans="1:131" ht="26.25" customHeight="1" x14ac:dyDescent="0.15">
      <c r="A62" s="226">
        <v>35</v>
      </c>
      <c r="B62" s="749"/>
      <c r="C62" s="750"/>
      <c r="D62" s="750"/>
      <c r="E62" s="750"/>
      <c r="F62" s="750"/>
      <c r="G62" s="750"/>
      <c r="H62" s="750"/>
      <c r="I62" s="750"/>
      <c r="J62" s="750"/>
      <c r="K62" s="750"/>
      <c r="L62" s="750"/>
      <c r="M62" s="750"/>
      <c r="N62" s="750"/>
      <c r="O62" s="750"/>
      <c r="P62" s="751"/>
      <c r="Q62" s="835"/>
      <c r="R62" s="836"/>
      <c r="S62" s="836"/>
      <c r="T62" s="836"/>
      <c r="U62" s="836"/>
      <c r="V62" s="836"/>
      <c r="W62" s="836"/>
      <c r="X62" s="836"/>
      <c r="Y62" s="836"/>
      <c r="Z62" s="836"/>
      <c r="AA62" s="836"/>
      <c r="AB62" s="836"/>
      <c r="AC62" s="836"/>
      <c r="AD62" s="836"/>
      <c r="AE62" s="837"/>
      <c r="AF62" s="755"/>
      <c r="AG62" s="756"/>
      <c r="AH62" s="756"/>
      <c r="AI62" s="756"/>
      <c r="AJ62" s="757"/>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396</v>
      </c>
      <c r="BK62" s="806"/>
      <c r="BL62" s="806"/>
      <c r="BM62" s="806"/>
      <c r="BN62" s="807"/>
      <c r="BO62" s="229"/>
      <c r="BP62" s="229"/>
      <c r="BQ62" s="226">
        <v>56</v>
      </c>
      <c r="BR62" s="227"/>
      <c r="BS62" s="782"/>
      <c r="BT62" s="783"/>
      <c r="BU62" s="783"/>
      <c r="BV62" s="783"/>
      <c r="BW62" s="783"/>
      <c r="BX62" s="783"/>
      <c r="BY62" s="783"/>
      <c r="BZ62" s="783"/>
      <c r="CA62" s="783"/>
      <c r="CB62" s="783"/>
      <c r="CC62" s="783"/>
      <c r="CD62" s="783"/>
      <c r="CE62" s="783"/>
      <c r="CF62" s="783"/>
      <c r="CG62" s="784"/>
      <c r="CH62" s="785"/>
      <c r="CI62" s="786"/>
      <c r="CJ62" s="786"/>
      <c r="CK62" s="786"/>
      <c r="CL62" s="787"/>
      <c r="CM62" s="785"/>
      <c r="CN62" s="786"/>
      <c r="CO62" s="786"/>
      <c r="CP62" s="786"/>
      <c r="CQ62" s="787"/>
      <c r="CR62" s="785"/>
      <c r="CS62" s="786"/>
      <c r="CT62" s="786"/>
      <c r="CU62" s="786"/>
      <c r="CV62" s="787"/>
      <c r="CW62" s="785"/>
      <c r="CX62" s="786"/>
      <c r="CY62" s="786"/>
      <c r="CZ62" s="786"/>
      <c r="DA62" s="787"/>
      <c r="DB62" s="785"/>
      <c r="DC62" s="786"/>
      <c r="DD62" s="786"/>
      <c r="DE62" s="786"/>
      <c r="DF62" s="787"/>
      <c r="DG62" s="785"/>
      <c r="DH62" s="786"/>
      <c r="DI62" s="786"/>
      <c r="DJ62" s="786"/>
      <c r="DK62" s="787"/>
      <c r="DL62" s="785"/>
      <c r="DM62" s="786"/>
      <c r="DN62" s="786"/>
      <c r="DO62" s="786"/>
      <c r="DP62" s="787"/>
      <c r="DQ62" s="785"/>
      <c r="DR62" s="786"/>
      <c r="DS62" s="786"/>
      <c r="DT62" s="786"/>
      <c r="DU62" s="787"/>
      <c r="DV62" s="782"/>
      <c r="DW62" s="783"/>
      <c r="DX62" s="783"/>
      <c r="DY62" s="783"/>
      <c r="DZ62" s="788"/>
      <c r="EA62" s="218"/>
    </row>
    <row r="63" spans="1:131" ht="26.25" customHeight="1" thickBot="1" x14ac:dyDescent="0.2">
      <c r="A63" s="228" t="s">
        <v>377</v>
      </c>
      <c r="B63" s="789" t="s">
        <v>397</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47</v>
      </c>
      <c r="AG63" s="844"/>
      <c r="AH63" s="844"/>
      <c r="AI63" s="844"/>
      <c r="AJ63" s="845"/>
      <c r="AK63" s="846"/>
      <c r="AL63" s="841"/>
      <c r="AM63" s="841"/>
      <c r="AN63" s="841"/>
      <c r="AO63" s="841"/>
      <c r="AP63" s="844">
        <v>1372</v>
      </c>
      <c r="AQ63" s="844"/>
      <c r="AR63" s="844"/>
      <c r="AS63" s="844"/>
      <c r="AT63" s="844"/>
      <c r="AU63" s="844">
        <v>1113</v>
      </c>
      <c r="AV63" s="844"/>
      <c r="AW63" s="844"/>
      <c r="AX63" s="844"/>
      <c r="AY63" s="844"/>
      <c r="AZ63" s="848"/>
      <c r="BA63" s="848"/>
      <c r="BB63" s="848"/>
      <c r="BC63" s="848"/>
      <c r="BD63" s="848"/>
      <c r="BE63" s="849"/>
      <c r="BF63" s="849"/>
      <c r="BG63" s="849"/>
      <c r="BH63" s="849"/>
      <c r="BI63" s="850"/>
      <c r="BJ63" s="851" t="s">
        <v>122</v>
      </c>
      <c r="BK63" s="852"/>
      <c r="BL63" s="852"/>
      <c r="BM63" s="852"/>
      <c r="BN63" s="853"/>
      <c r="BO63" s="229"/>
      <c r="BP63" s="229"/>
      <c r="BQ63" s="226">
        <v>57</v>
      </c>
      <c r="BR63" s="227"/>
      <c r="BS63" s="782"/>
      <c r="BT63" s="783"/>
      <c r="BU63" s="783"/>
      <c r="BV63" s="783"/>
      <c r="BW63" s="783"/>
      <c r="BX63" s="783"/>
      <c r="BY63" s="783"/>
      <c r="BZ63" s="783"/>
      <c r="CA63" s="783"/>
      <c r="CB63" s="783"/>
      <c r="CC63" s="783"/>
      <c r="CD63" s="783"/>
      <c r="CE63" s="783"/>
      <c r="CF63" s="783"/>
      <c r="CG63" s="784"/>
      <c r="CH63" s="785"/>
      <c r="CI63" s="786"/>
      <c r="CJ63" s="786"/>
      <c r="CK63" s="786"/>
      <c r="CL63" s="787"/>
      <c r="CM63" s="785"/>
      <c r="CN63" s="786"/>
      <c r="CO63" s="786"/>
      <c r="CP63" s="786"/>
      <c r="CQ63" s="787"/>
      <c r="CR63" s="785"/>
      <c r="CS63" s="786"/>
      <c r="CT63" s="786"/>
      <c r="CU63" s="786"/>
      <c r="CV63" s="787"/>
      <c r="CW63" s="785"/>
      <c r="CX63" s="786"/>
      <c r="CY63" s="786"/>
      <c r="CZ63" s="786"/>
      <c r="DA63" s="787"/>
      <c r="DB63" s="785"/>
      <c r="DC63" s="786"/>
      <c r="DD63" s="786"/>
      <c r="DE63" s="786"/>
      <c r="DF63" s="787"/>
      <c r="DG63" s="785"/>
      <c r="DH63" s="786"/>
      <c r="DI63" s="786"/>
      <c r="DJ63" s="786"/>
      <c r="DK63" s="787"/>
      <c r="DL63" s="785"/>
      <c r="DM63" s="786"/>
      <c r="DN63" s="786"/>
      <c r="DO63" s="786"/>
      <c r="DP63" s="787"/>
      <c r="DQ63" s="785"/>
      <c r="DR63" s="786"/>
      <c r="DS63" s="786"/>
      <c r="DT63" s="786"/>
      <c r="DU63" s="787"/>
      <c r="DV63" s="782"/>
      <c r="DW63" s="783"/>
      <c r="DX63" s="783"/>
      <c r="DY63" s="783"/>
      <c r="DZ63" s="788"/>
      <c r="EA63" s="218"/>
    </row>
    <row r="64" spans="1:131" ht="26.25" customHeight="1" x14ac:dyDescent="0.15">
      <c r="A64" s="229"/>
      <c r="B64" s="229"/>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229"/>
      <c r="BE64" s="229"/>
      <c r="BF64" s="229"/>
      <c r="BG64" s="229"/>
      <c r="BH64" s="229"/>
      <c r="BI64" s="229"/>
      <c r="BJ64" s="229"/>
      <c r="BK64" s="229"/>
      <c r="BL64" s="229"/>
      <c r="BM64" s="229"/>
      <c r="BN64" s="229"/>
      <c r="BO64" s="229"/>
      <c r="BP64" s="229"/>
      <c r="BQ64" s="226">
        <v>58</v>
      </c>
      <c r="BR64" s="227"/>
      <c r="BS64" s="782"/>
      <c r="BT64" s="783"/>
      <c r="BU64" s="783"/>
      <c r="BV64" s="783"/>
      <c r="BW64" s="783"/>
      <c r="BX64" s="783"/>
      <c r="BY64" s="783"/>
      <c r="BZ64" s="783"/>
      <c r="CA64" s="783"/>
      <c r="CB64" s="783"/>
      <c r="CC64" s="783"/>
      <c r="CD64" s="783"/>
      <c r="CE64" s="783"/>
      <c r="CF64" s="783"/>
      <c r="CG64" s="784"/>
      <c r="CH64" s="785"/>
      <c r="CI64" s="786"/>
      <c r="CJ64" s="786"/>
      <c r="CK64" s="786"/>
      <c r="CL64" s="787"/>
      <c r="CM64" s="785"/>
      <c r="CN64" s="786"/>
      <c r="CO64" s="786"/>
      <c r="CP64" s="786"/>
      <c r="CQ64" s="787"/>
      <c r="CR64" s="785"/>
      <c r="CS64" s="786"/>
      <c r="CT64" s="786"/>
      <c r="CU64" s="786"/>
      <c r="CV64" s="787"/>
      <c r="CW64" s="785"/>
      <c r="CX64" s="786"/>
      <c r="CY64" s="786"/>
      <c r="CZ64" s="786"/>
      <c r="DA64" s="787"/>
      <c r="DB64" s="785"/>
      <c r="DC64" s="786"/>
      <c r="DD64" s="786"/>
      <c r="DE64" s="786"/>
      <c r="DF64" s="787"/>
      <c r="DG64" s="785"/>
      <c r="DH64" s="786"/>
      <c r="DI64" s="786"/>
      <c r="DJ64" s="786"/>
      <c r="DK64" s="787"/>
      <c r="DL64" s="785"/>
      <c r="DM64" s="786"/>
      <c r="DN64" s="786"/>
      <c r="DO64" s="786"/>
      <c r="DP64" s="787"/>
      <c r="DQ64" s="785"/>
      <c r="DR64" s="786"/>
      <c r="DS64" s="786"/>
      <c r="DT64" s="786"/>
      <c r="DU64" s="787"/>
      <c r="DV64" s="782"/>
      <c r="DW64" s="783"/>
      <c r="DX64" s="783"/>
      <c r="DY64" s="783"/>
      <c r="DZ64" s="788"/>
      <c r="EA64" s="218"/>
    </row>
    <row r="65" spans="1:131" ht="26.25" customHeight="1" thickBot="1" x14ac:dyDescent="0.2">
      <c r="A65" s="220" t="s">
        <v>398</v>
      </c>
      <c r="B65" s="220"/>
      <c r="C65" s="220"/>
      <c r="D65" s="220"/>
      <c r="E65" s="220"/>
      <c r="F65" s="220"/>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20"/>
      <c r="BE65" s="229"/>
      <c r="BF65" s="229"/>
      <c r="BG65" s="229"/>
      <c r="BH65" s="229"/>
      <c r="BI65" s="229"/>
      <c r="BJ65" s="229"/>
      <c r="BK65" s="229"/>
      <c r="BL65" s="229"/>
      <c r="BM65" s="229"/>
      <c r="BN65" s="229"/>
      <c r="BO65" s="229"/>
      <c r="BP65" s="229"/>
      <c r="BQ65" s="226">
        <v>59</v>
      </c>
      <c r="BR65" s="227"/>
      <c r="BS65" s="782"/>
      <c r="BT65" s="783"/>
      <c r="BU65" s="783"/>
      <c r="BV65" s="783"/>
      <c r="BW65" s="783"/>
      <c r="BX65" s="783"/>
      <c r="BY65" s="783"/>
      <c r="BZ65" s="783"/>
      <c r="CA65" s="783"/>
      <c r="CB65" s="783"/>
      <c r="CC65" s="783"/>
      <c r="CD65" s="783"/>
      <c r="CE65" s="783"/>
      <c r="CF65" s="783"/>
      <c r="CG65" s="784"/>
      <c r="CH65" s="785"/>
      <c r="CI65" s="786"/>
      <c r="CJ65" s="786"/>
      <c r="CK65" s="786"/>
      <c r="CL65" s="787"/>
      <c r="CM65" s="785"/>
      <c r="CN65" s="786"/>
      <c r="CO65" s="786"/>
      <c r="CP65" s="786"/>
      <c r="CQ65" s="787"/>
      <c r="CR65" s="785"/>
      <c r="CS65" s="786"/>
      <c r="CT65" s="786"/>
      <c r="CU65" s="786"/>
      <c r="CV65" s="787"/>
      <c r="CW65" s="785"/>
      <c r="CX65" s="786"/>
      <c r="CY65" s="786"/>
      <c r="CZ65" s="786"/>
      <c r="DA65" s="787"/>
      <c r="DB65" s="785"/>
      <c r="DC65" s="786"/>
      <c r="DD65" s="786"/>
      <c r="DE65" s="786"/>
      <c r="DF65" s="787"/>
      <c r="DG65" s="785"/>
      <c r="DH65" s="786"/>
      <c r="DI65" s="786"/>
      <c r="DJ65" s="786"/>
      <c r="DK65" s="787"/>
      <c r="DL65" s="785"/>
      <c r="DM65" s="786"/>
      <c r="DN65" s="786"/>
      <c r="DO65" s="786"/>
      <c r="DP65" s="787"/>
      <c r="DQ65" s="785"/>
      <c r="DR65" s="786"/>
      <c r="DS65" s="786"/>
      <c r="DT65" s="786"/>
      <c r="DU65" s="787"/>
      <c r="DV65" s="782"/>
      <c r="DW65" s="783"/>
      <c r="DX65" s="783"/>
      <c r="DY65" s="783"/>
      <c r="DZ65" s="788"/>
      <c r="EA65" s="218"/>
    </row>
    <row r="66" spans="1:131" ht="26.25" customHeight="1" x14ac:dyDescent="0.15">
      <c r="A66" s="729" t="s">
        <v>399</v>
      </c>
      <c r="B66" s="730"/>
      <c r="C66" s="730"/>
      <c r="D66" s="730"/>
      <c r="E66" s="730"/>
      <c r="F66" s="730"/>
      <c r="G66" s="730"/>
      <c r="H66" s="730"/>
      <c r="I66" s="730"/>
      <c r="J66" s="730"/>
      <c r="K66" s="730"/>
      <c r="L66" s="730"/>
      <c r="M66" s="730"/>
      <c r="N66" s="730"/>
      <c r="O66" s="730"/>
      <c r="P66" s="731"/>
      <c r="Q66" s="725" t="s">
        <v>381</v>
      </c>
      <c r="R66" s="721"/>
      <c r="S66" s="721"/>
      <c r="T66" s="721"/>
      <c r="U66" s="722"/>
      <c r="V66" s="725" t="s">
        <v>382</v>
      </c>
      <c r="W66" s="721"/>
      <c r="X66" s="721"/>
      <c r="Y66" s="721"/>
      <c r="Z66" s="722"/>
      <c r="AA66" s="725" t="s">
        <v>383</v>
      </c>
      <c r="AB66" s="721"/>
      <c r="AC66" s="721"/>
      <c r="AD66" s="721"/>
      <c r="AE66" s="722"/>
      <c r="AF66" s="854" t="s">
        <v>384</v>
      </c>
      <c r="AG66" s="815"/>
      <c r="AH66" s="815"/>
      <c r="AI66" s="815"/>
      <c r="AJ66" s="855"/>
      <c r="AK66" s="725" t="s">
        <v>385</v>
      </c>
      <c r="AL66" s="730"/>
      <c r="AM66" s="730"/>
      <c r="AN66" s="730"/>
      <c r="AO66" s="731"/>
      <c r="AP66" s="725" t="s">
        <v>386</v>
      </c>
      <c r="AQ66" s="721"/>
      <c r="AR66" s="721"/>
      <c r="AS66" s="721"/>
      <c r="AT66" s="722"/>
      <c r="AU66" s="725" t="s">
        <v>400</v>
      </c>
      <c r="AV66" s="721"/>
      <c r="AW66" s="721"/>
      <c r="AX66" s="721"/>
      <c r="AY66" s="722"/>
      <c r="AZ66" s="725" t="s">
        <v>365</v>
      </c>
      <c r="BA66" s="721"/>
      <c r="BB66" s="721"/>
      <c r="BC66" s="721"/>
      <c r="BD66" s="727"/>
      <c r="BE66" s="229"/>
      <c r="BF66" s="229"/>
      <c r="BG66" s="229"/>
      <c r="BH66" s="229"/>
      <c r="BI66" s="229"/>
      <c r="BJ66" s="229"/>
      <c r="BK66" s="229"/>
      <c r="BL66" s="229"/>
      <c r="BM66" s="229"/>
      <c r="BN66" s="229"/>
      <c r="BO66" s="229"/>
      <c r="BP66" s="229"/>
      <c r="BQ66" s="226">
        <v>60</v>
      </c>
      <c r="BR66" s="231"/>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18"/>
    </row>
    <row r="67" spans="1:131" ht="26.25" customHeight="1" thickBot="1" x14ac:dyDescent="0.2">
      <c r="A67" s="732"/>
      <c r="B67" s="733"/>
      <c r="C67" s="733"/>
      <c r="D67" s="733"/>
      <c r="E67" s="733"/>
      <c r="F67" s="733"/>
      <c r="G67" s="733"/>
      <c r="H67" s="733"/>
      <c r="I67" s="733"/>
      <c r="J67" s="733"/>
      <c r="K67" s="733"/>
      <c r="L67" s="733"/>
      <c r="M67" s="733"/>
      <c r="N67" s="733"/>
      <c r="O67" s="733"/>
      <c r="P67" s="734"/>
      <c r="Q67" s="726"/>
      <c r="R67" s="723"/>
      <c r="S67" s="723"/>
      <c r="T67" s="723"/>
      <c r="U67" s="724"/>
      <c r="V67" s="726"/>
      <c r="W67" s="723"/>
      <c r="X67" s="723"/>
      <c r="Y67" s="723"/>
      <c r="Z67" s="724"/>
      <c r="AA67" s="726"/>
      <c r="AB67" s="723"/>
      <c r="AC67" s="723"/>
      <c r="AD67" s="723"/>
      <c r="AE67" s="724"/>
      <c r="AF67" s="856"/>
      <c r="AG67" s="818"/>
      <c r="AH67" s="818"/>
      <c r="AI67" s="818"/>
      <c r="AJ67" s="857"/>
      <c r="AK67" s="858"/>
      <c r="AL67" s="733"/>
      <c r="AM67" s="733"/>
      <c r="AN67" s="733"/>
      <c r="AO67" s="734"/>
      <c r="AP67" s="726"/>
      <c r="AQ67" s="723"/>
      <c r="AR67" s="723"/>
      <c r="AS67" s="723"/>
      <c r="AT67" s="724"/>
      <c r="AU67" s="726"/>
      <c r="AV67" s="723"/>
      <c r="AW67" s="723"/>
      <c r="AX67" s="723"/>
      <c r="AY67" s="724"/>
      <c r="AZ67" s="726"/>
      <c r="BA67" s="723"/>
      <c r="BB67" s="723"/>
      <c r="BC67" s="723"/>
      <c r="BD67" s="728"/>
      <c r="BE67" s="229"/>
      <c r="BF67" s="229"/>
      <c r="BG67" s="229"/>
      <c r="BH67" s="229"/>
      <c r="BI67" s="229"/>
      <c r="BJ67" s="229"/>
      <c r="BK67" s="229"/>
      <c r="BL67" s="229"/>
      <c r="BM67" s="229"/>
      <c r="BN67" s="229"/>
      <c r="BO67" s="229"/>
      <c r="BP67" s="229"/>
      <c r="BQ67" s="226">
        <v>61</v>
      </c>
      <c r="BR67" s="231"/>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18"/>
    </row>
    <row r="68" spans="1:131" ht="26.25" customHeight="1" thickTop="1" x14ac:dyDescent="0.15">
      <c r="A68" s="224">
        <v>1</v>
      </c>
      <c r="B68" s="869" t="s">
        <v>545</v>
      </c>
      <c r="C68" s="870"/>
      <c r="D68" s="870"/>
      <c r="E68" s="870"/>
      <c r="F68" s="870"/>
      <c r="G68" s="870"/>
      <c r="H68" s="870"/>
      <c r="I68" s="870"/>
      <c r="J68" s="870"/>
      <c r="K68" s="870"/>
      <c r="L68" s="870"/>
      <c r="M68" s="870"/>
      <c r="N68" s="870"/>
      <c r="O68" s="870"/>
      <c r="P68" s="871"/>
      <c r="Q68" s="872">
        <v>604</v>
      </c>
      <c r="R68" s="866"/>
      <c r="S68" s="866"/>
      <c r="T68" s="866"/>
      <c r="U68" s="866"/>
      <c r="V68" s="866">
        <v>585</v>
      </c>
      <c r="W68" s="866"/>
      <c r="X68" s="866"/>
      <c r="Y68" s="866"/>
      <c r="Z68" s="866"/>
      <c r="AA68" s="866">
        <v>19</v>
      </c>
      <c r="AB68" s="866"/>
      <c r="AC68" s="866"/>
      <c r="AD68" s="866"/>
      <c r="AE68" s="866"/>
      <c r="AF68" s="866">
        <v>19</v>
      </c>
      <c r="AG68" s="866"/>
      <c r="AH68" s="866"/>
      <c r="AI68" s="866"/>
      <c r="AJ68" s="866"/>
      <c r="AK68" s="866" t="s">
        <v>487</v>
      </c>
      <c r="AL68" s="866"/>
      <c r="AM68" s="866"/>
      <c r="AN68" s="866"/>
      <c r="AO68" s="866"/>
      <c r="AP68" s="866" t="s">
        <v>487</v>
      </c>
      <c r="AQ68" s="866"/>
      <c r="AR68" s="866"/>
      <c r="AS68" s="866"/>
      <c r="AT68" s="866"/>
      <c r="AU68" s="866" t="s">
        <v>487</v>
      </c>
      <c r="AV68" s="866"/>
      <c r="AW68" s="866"/>
      <c r="AX68" s="866"/>
      <c r="AY68" s="866"/>
      <c r="AZ68" s="867"/>
      <c r="BA68" s="867"/>
      <c r="BB68" s="867"/>
      <c r="BC68" s="867"/>
      <c r="BD68" s="868"/>
      <c r="BE68" s="229"/>
      <c r="BF68" s="229"/>
      <c r="BG68" s="229"/>
      <c r="BH68" s="229"/>
      <c r="BI68" s="229"/>
      <c r="BJ68" s="229"/>
      <c r="BK68" s="229"/>
      <c r="BL68" s="229"/>
      <c r="BM68" s="229"/>
      <c r="BN68" s="229"/>
      <c r="BO68" s="229"/>
      <c r="BP68" s="229"/>
      <c r="BQ68" s="226">
        <v>62</v>
      </c>
      <c r="BR68" s="231"/>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18"/>
    </row>
    <row r="69" spans="1:131" ht="26.25" customHeight="1" x14ac:dyDescent="0.15">
      <c r="A69" s="226">
        <v>2</v>
      </c>
      <c r="B69" s="873" t="s">
        <v>546</v>
      </c>
      <c r="C69" s="874"/>
      <c r="D69" s="874"/>
      <c r="E69" s="874"/>
      <c r="F69" s="874"/>
      <c r="G69" s="874"/>
      <c r="H69" s="874"/>
      <c r="I69" s="874"/>
      <c r="J69" s="874"/>
      <c r="K69" s="874"/>
      <c r="L69" s="874"/>
      <c r="M69" s="874"/>
      <c r="N69" s="874"/>
      <c r="O69" s="874"/>
      <c r="P69" s="875"/>
      <c r="Q69" s="876">
        <v>1057</v>
      </c>
      <c r="R69" s="830"/>
      <c r="S69" s="830"/>
      <c r="T69" s="830"/>
      <c r="U69" s="830"/>
      <c r="V69" s="830">
        <v>1017</v>
      </c>
      <c r="W69" s="830"/>
      <c r="X69" s="830"/>
      <c r="Y69" s="830"/>
      <c r="Z69" s="830"/>
      <c r="AA69" s="830">
        <v>40</v>
      </c>
      <c r="AB69" s="830"/>
      <c r="AC69" s="830"/>
      <c r="AD69" s="830"/>
      <c r="AE69" s="830"/>
      <c r="AF69" s="830">
        <v>40</v>
      </c>
      <c r="AG69" s="830"/>
      <c r="AH69" s="830"/>
      <c r="AI69" s="830"/>
      <c r="AJ69" s="830"/>
      <c r="AK69" s="830" t="s">
        <v>487</v>
      </c>
      <c r="AL69" s="830"/>
      <c r="AM69" s="830"/>
      <c r="AN69" s="830"/>
      <c r="AO69" s="830"/>
      <c r="AP69" s="830">
        <v>33</v>
      </c>
      <c r="AQ69" s="830"/>
      <c r="AR69" s="830"/>
      <c r="AS69" s="830"/>
      <c r="AT69" s="830"/>
      <c r="AU69" s="830" t="s">
        <v>487</v>
      </c>
      <c r="AV69" s="830"/>
      <c r="AW69" s="830"/>
      <c r="AX69" s="830"/>
      <c r="AY69" s="830"/>
      <c r="AZ69" s="832"/>
      <c r="BA69" s="832"/>
      <c r="BB69" s="832"/>
      <c r="BC69" s="832"/>
      <c r="BD69" s="833"/>
      <c r="BE69" s="229"/>
      <c r="BF69" s="229"/>
      <c r="BG69" s="229"/>
      <c r="BH69" s="229"/>
      <c r="BI69" s="229"/>
      <c r="BJ69" s="229"/>
      <c r="BK69" s="229"/>
      <c r="BL69" s="229"/>
      <c r="BM69" s="229"/>
      <c r="BN69" s="229"/>
      <c r="BO69" s="229"/>
      <c r="BP69" s="229"/>
      <c r="BQ69" s="226">
        <v>63</v>
      </c>
      <c r="BR69" s="231"/>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18"/>
    </row>
    <row r="70" spans="1:131" ht="26.25" customHeight="1" x14ac:dyDescent="0.15">
      <c r="A70" s="226">
        <v>3</v>
      </c>
      <c r="B70" s="873"/>
      <c r="C70" s="874"/>
      <c r="D70" s="874"/>
      <c r="E70" s="874"/>
      <c r="F70" s="874"/>
      <c r="G70" s="874"/>
      <c r="H70" s="874"/>
      <c r="I70" s="874"/>
      <c r="J70" s="874"/>
      <c r="K70" s="874"/>
      <c r="L70" s="874"/>
      <c r="M70" s="874"/>
      <c r="N70" s="874"/>
      <c r="O70" s="874"/>
      <c r="P70" s="875"/>
      <c r="Q70" s="876"/>
      <c r="R70" s="830"/>
      <c r="S70" s="830"/>
      <c r="T70" s="830"/>
      <c r="U70" s="830"/>
      <c r="V70" s="830"/>
      <c r="W70" s="830"/>
      <c r="X70" s="830"/>
      <c r="Y70" s="830"/>
      <c r="Z70" s="830"/>
      <c r="AA70" s="830"/>
      <c r="AB70" s="830"/>
      <c r="AC70" s="830"/>
      <c r="AD70" s="830"/>
      <c r="AE70" s="830"/>
      <c r="AF70" s="830"/>
      <c r="AG70" s="830"/>
      <c r="AH70" s="830"/>
      <c r="AI70" s="830"/>
      <c r="AJ70" s="830"/>
      <c r="AK70" s="830"/>
      <c r="AL70" s="830"/>
      <c r="AM70" s="830"/>
      <c r="AN70" s="830"/>
      <c r="AO70" s="830"/>
      <c r="AP70" s="830"/>
      <c r="AQ70" s="830"/>
      <c r="AR70" s="830"/>
      <c r="AS70" s="830"/>
      <c r="AT70" s="830"/>
      <c r="AU70" s="830"/>
      <c r="AV70" s="830"/>
      <c r="AW70" s="830"/>
      <c r="AX70" s="830"/>
      <c r="AY70" s="830"/>
      <c r="AZ70" s="832"/>
      <c r="BA70" s="832"/>
      <c r="BB70" s="832"/>
      <c r="BC70" s="832"/>
      <c r="BD70" s="833"/>
      <c r="BE70" s="229"/>
      <c r="BF70" s="229"/>
      <c r="BG70" s="229"/>
      <c r="BH70" s="229"/>
      <c r="BI70" s="229"/>
      <c r="BJ70" s="229"/>
      <c r="BK70" s="229"/>
      <c r="BL70" s="229"/>
      <c r="BM70" s="229"/>
      <c r="BN70" s="229"/>
      <c r="BO70" s="229"/>
      <c r="BP70" s="229"/>
      <c r="BQ70" s="226">
        <v>64</v>
      </c>
      <c r="BR70" s="231"/>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18"/>
    </row>
    <row r="71" spans="1:131" ht="26.25" customHeight="1" x14ac:dyDescent="0.15">
      <c r="A71" s="226">
        <v>4</v>
      </c>
      <c r="B71" s="873"/>
      <c r="C71" s="874"/>
      <c r="D71" s="874"/>
      <c r="E71" s="874"/>
      <c r="F71" s="874"/>
      <c r="G71" s="874"/>
      <c r="H71" s="874"/>
      <c r="I71" s="874"/>
      <c r="J71" s="874"/>
      <c r="K71" s="874"/>
      <c r="L71" s="874"/>
      <c r="M71" s="874"/>
      <c r="N71" s="874"/>
      <c r="O71" s="874"/>
      <c r="P71" s="875"/>
      <c r="Q71" s="876"/>
      <c r="R71" s="830"/>
      <c r="S71" s="830"/>
      <c r="T71" s="830"/>
      <c r="U71" s="830"/>
      <c r="V71" s="830"/>
      <c r="W71" s="830"/>
      <c r="X71" s="830"/>
      <c r="Y71" s="830"/>
      <c r="Z71" s="830"/>
      <c r="AA71" s="830"/>
      <c r="AB71" s="830"/>
      <c r="AC71" s="830"/>
      <c r="AD71" s="830"/>
      <c r="AE71" s="830"/>
      <c r="AF71" s="830"/>
      <c r="AG71" s="830"/>
      <c r="AH71" s="830"/>
      <c r="AI71" s="830"/>
      <c r="AJ71" s="830"/>
      <c r="AK71" s="830"/>
      <c r="AL71" s="830"/>
      <c r="AM71" s="830"/>
      <c r="AN71" s="830"/>
      <c r="AO71" s="830"/>
      <c r="AP71" s="830"/>
      <c r="AQ71" s="830"/>
      <c r="AR71" s="830"/>
      <c r="AS71" s="830"/>
      <c r="AT71" s="830"/>
      <c r="AU71" s="830"/>
      <c r="AV71" s="830"/>
      <c r="AW71" s="830"/>
      <c r="AX71" s="830"/>
      <c r="AY71" s="830"/>
      <c r="AZ71" s="832"/>
      <c r="BA71" s="832"/>
      <c r="BB71" s="832"/>
      <c r="BC71" s="832"/>
      <c r="BD71" s="833"/>
      <c r="BE71" s="229"/>
      <c r="BF71" s="229"/>
      <c r="BG71" s="229"/>
      <c r="BH71" s="229"/>
      <c r="BI71" s="229"/>
      <c r="BJ71" s="229"/>
      <c r="BK71" s="229"/>
      <c r="BL71" s="229"/>
      <c r="BM71" s="229"/>
      <c r="BN71" s="229"/>
      <c r="BO71" s="229"/>
      <c r="BP71" s="229"/>
      <c r="BQ71" s="226">
        <v>65</v>
      </c>
      <c r="BR71" s="231"/>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18"/>
    </row>
    <row r="72" spans="1:131" ht="26.25" customHeight="1" x14ac:dyDescent="0.15">
      <c r="A72" s="226">
        <v>5</v>
      </c>
      <c r="B72" s="873"/>
      <c r="C72" s="874"/>
      <c r="D72" s="874"/>
      <c r="E72" s="874"/>
      <c r="F72" s="874"/>
      <c r="G72" s="874"/>
      <c r="H72" s="874"/>
      <c r="I72" s="874"/>
      <c r="J72" s="874"/>
      <c r="K72" s="874"/>
      <c r="L72" s="874"/>
      <c r="M72" s="874"/>
      <c r="N72" s="874"/>
      <c r="O72" s="874"/>
      <c r="P72" s="875"/>
      <c r="Q72" s="876"/>
      <c r="R72" s="830"/>
      <c r="S72" s="830"/>
      <c r="T72" s="830"/>
      <c r="U72" s="830"/>
      <c r="V72" s="830"/>
      <c r="W72" s="830"/>
      <c r="X72" s="830"/>
      <c r="Y72" s="830"/>
      <c r="Z72" s="830"/>
      <c r="AA72" s="830"/>
      <c r="AB72" s="830"/>
      <c r="AC72" s="830"/>
      <c r="AD72" s="830"/>
      <c r="AE72" s="830"/>
      <c r="AF72" s="830"/>
      <c r="AG72" s="830"/>
      <c r="AH72" s="830"/>
      <c r="AI72" s="830"/>
      <c r="AJ72" s="830"/>
      <c r="AK72" s="830"/>
      <c r="AL72" s="830"/>
      <c r="AM72" s="830"/>
      <c r="AN72" s="830"/>
      <c r="AO72" s="830"/>
      <c r="AP72" s="830"/>
      <c r="AQ72" s="830"/>
      <c r="AR72" s="830"/>
      <c r="AS72" s="830"/>
      <c r="AT72" s="830"/>
      <c r="AU72" s="830"/>
      <c r="AV72" s="830"/>
      <c r="AW72" s="830"/>
      <c r="AX72" s="830"/>
      <c r="AY72" s="830"/>
      <c r="AZ72" s="832"/>
      <c r="BA72" s="832"/>
      <c r="BB72" s="832"/>
      <c r="BC72" s="832"/>
      <c r="BD72" s="833"/>
      <c r="BE72" s="229"/>
      <c r="BF72" s="229"/>
      <c r="BG72" s="229"/>
      <c r="BH72" s="229"/>
      <c r="BI72" s="229"/>
      <c r="BJ72" s="229"/>
      <c r="BK72" s="229"/>
      <c r="BL72" s="229"/>
      <c r="BM72" s="229"/>
      <c r="BN72" s="229"/>
      <c r="BO72" s="229"/>
      <c r="BP72" s="229"/>
      <c r="BQ72" s="226">
        <v>66</v>
      </c>
      <c r="BR72" s="231"/>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18"/>
    </row>
    <row r="73" spans="1:131" ht="26.25" customHeight="1" x14ac:dyDescent="0.15">
      <c r="A73" s="226">
        <v>6</v>
      </c>
      <c r="B73" s="873"/>
      <c r="C73" s="874"/>
      <c r="D73" s="874"/>
      <c r="E73" s="874"/>
      <c r="F73" s="874"/>
      <c r="G73" s="874"/>
      <c r="H73" s="874"/>
      <c r="I73" s="874"/>
      <c r="J73" s="874"/>
      <c r="K73" s="874"/>
      <c r="L73" s="874"/>
      <c r="M73" s="874"/>
      <c r="N73" s="874"/>
      <c r="O73" s="874"/>
      <c r="P73" s="875"/>
      <c r="Q73" s="876"/>
      <c r="R73" s="830"/>
      <c r="S73" s="830"/>
      <c r="T73" s="830"/>
      <c r="U73" s="830"/>
      <c r="V73" s="830"/>
      <c r="W73" s="830"/>
      <c r="X73" s="830"/>
      <c r="Y73" s="830"/>
      <c r="Z73" s="830"/>
      <c r="AA73" s="830"/>
      <c r="AB73" s="830"/>
      <c r="AC73" s="830"/>
      <c r="AD73" s="830"/>
      <c r="AE73" s="830"/>
      <c r="AF73" s="830"/>
      <c r="AG73" s="830"/>
      <c r="AH73" s="830"/>
      <c r="AI73" s="830"/>
      <c r="AJ73" s="830"/>
      <c r="AK73" s="830"/>
      <c r="AL73" s="830"/>
      <c r="AM73" s="830"/>
      <c r="AN73" s="830"/>
      <c r="AO73" s="830"/>
      <c r="AP73" s="830"/>
      <c r="AQ73" s="830"/>
      <c r="AR73" s="830"/>
      <c r="AS73" s="830"/>
      <c r="AT73" s="830"/>
      <c r="AU73" s="830"/>
      <c r="AV73" s="830"/>
      <c r="AW73" s="830"/>
      <c r="AX73" s="830"/>
      <c r="AY73" s="830"/>
      <c r="AZ73" s="832"/>
      <c r="BA73" s="832"/>
      <c r="BB73" s="832"/>
      <c r="BC73" s="832"/>
      <c r="BD73" s="833"/>
      <c r="BE73" s="229"/>
      <c r="BF73" s="229"/>
      <c r="BG73" s="229"/>
      <c r="BH73" s="229"/>
      <c r="BI73" s="229"/>
      <c r="BJ73" s="229"/>
      <c r="BK73" s="229"/>
      <c r="BL73" s="229"/>
      <c r="BM73" s="229"/>
      <c r="BN73" s="229"/>
      <c r="BO73" s="229"/>
      <c r="BP73" s="229"/>
      <c r="BQ73" s="226">
        <v>67</v>
      </c>
      <c r="BR73" s="231"/>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18"/>
    </row>
    <row r="74" spans="1:131" ht="26.25" customHeight="1" x14ac:dyDescent="0.15">
      <c r="A74" s="226">
        <v>7</v>
      </c>
      <c r="B74" s="873"/>
      <c r="C74" s="874"/>
      <c r="D74" s="874"/>
      <c r="E74" s="874"/>
      <c r="F74" s="874"/>
      <c r="G74" s="874"/>
      <c r="H74" s="874"/>
      <c r="I74" s="874"/>
      <c r="J74" s="874"/>
      <c r="K74" s="874"/>
      <c r="L74" s="874"/>
      <c r="M74" s="874"/>
      <c r="N74" s="874"/>
      <c r="O74" s="874"/>
      <c r="P74" s="875"/>
      <c r="Q74" s="876"/>
      <c r="R74" s="830"/>
      <c r="S74" s="830"/>
      <c r="T74" s="830"/>
      <c r="U74" s="830"/>
      <c r="V74" s="830"/>
      <c r="W74" s="830"/>
      <c r="X74" s="830"/>
      <c r="Y74" s="830"/>
      <c r="Z74" s="830"/>
      <c r="AA74" s="830"/>
      <c r="AB74" s="830"/>
      <c r="AC74" s="830"/>
      <c r="AD74" s="830"/>
      <c r="AE74" s="830"/>
      <c r="AF74" s="830"/>
      <c r="AG74" s="830"/>
      <c r="AH74" s="830"/>
      <c r="AI74" s="830"/>
      <c r="AJ74" s="830"/>
      <c r="AK74" s="830"/>
      <c r="AL74" s="830"/>
      <c r="AM74" s="830"/>
      <c r="AN74" s="830"/>
      <c r="AO74" s="830"/>
      <c r="AP74" s="830"/>
      <c r="AQ74" s="830"/>
      <c r="AR74" s="830"/>
      <c r="AS74" s="830"/>
      <c r="AT74" s="830"/>
      <c r="AU74" s="830"/>
      <c r="AV74" s="830"/>
      <c r="AW74" s="830"/>
      <c r="AX74" s="830"/>
      <c r="AY74" s="830"/>
      <c r="AZ74" s="832"/>
      <c r="BA74" s="832"/>
      <c r="BB74" s="832"/>
      <c r="BC74" s="832"/>
      <c r="BD74" s="833"/>
      <c r="BE74" s="229"/>
      <c r="BF74" s="229"/>
      <c r="BG74" s="229"/>
      <c r="BH74" s="229"/>
      <c r="BI74" s="229"/>
      <c r="BJ74" s="229"/>
      <c r="BK74" s="229"/>
      <c r="BL74" s="229"/>
      <c r="BM74" s="229"/>
      <c r="BN74" s="229"/>
      <c r="BO74" s="229"/>
      <c r="BP74" s="229"/>
      <c r="BQ74" s="226">
        <v>68</v>
      </c>
      <c r="BR74" s="231"/>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18"/>
    </row>
    <row r="75" spans="1:131" ht="26.25" customHeight="1" x14ac:dyDescent="0.15">
      <c r="A75" s="226">
        <v>8</v>
      </c>
      <c r="B75" s="873"/>
      <c r="C75" s="874"/>
      <c r="D75" s="874"/>
      <c r="E75" s="874"/>
      <c r="F75" s="874"/>
      <c r="G75" s="874"/>
      <c r="H75" s="874"/>
      <c r="I75" s="874"/>
      <c r="J75" s="874"/>
      <c r="K75" s="874"/>
      <c r="L75" s="874"/>
      <c r="M75" s="874"/>
      <c r="N75" s="874"/>
      <c r="O75" s="874"/>
      <c r="P75" s="875"/>
      <c r="Q75" s="877"/>
      <c r="R75" s="878"/>
      <c r="S75" s="878"/>
      <c r="T75" s="878"/>
      <c r="U75" s="834"/>
      <c r="V75" s="879"/>
      <c r="W75" s="878"/>
      <c r="X75" s="878"/>
      <c r="Y75" s="878"/>
      <c r="Z75" s="834"/>
      <c r="AA75" s="879"/>
      <c r="AB75" s="878"/>
      <c r="AC75" s="878"/>
      <c r="AD75" s="878"/>
      <c r="AE75" s="834"/>
      <c r="AF75" s="879"/>
      <c r="AG75" s="878"/>
      <c r="AH75" s="878"/>
      <c r="AI75" s="878"/>
      <c r="AJ75" s="834"/>
      <c r="AK75" s="879"/>
      <c r="AL75" s="878"/>
      <c r="AM75" s="878"/>
      <c r="AN75" s="878"/>
      <c r="AO75" s="834"/>
      <c r="AP75" s="879"/>
      <c r="AQ75" s="878"/>
      <c r="AR75" s="878"/>
      <c r="AS75" s="878"/>
      <c r="AT75" s="834"/>
      <c r="AU75" s="879"/>
      <c r="AV75" s="878"/>
      <c r="AW75" s="878"/>
      <c r="AX75" s="878"/>
      <c r="AY75" s="834"/>
      <c r="AZ75" s="832"/>
      <c r="BA75" s="832"/>
      <c r="BB75" s="832"/>
      <c r="BC75" s="832"/>
      <c r="BD75" s="833"/>
      <c r="BE75" s="229"/>
      <c r="BF75" s="229"/>
      <c r="BG75" s="229"/>
      <c r="BH75" s="229"/>
      <c r="BI75" s="229"/>
      <c r="BJ75" s="229"/>
      <c r="BK75" s="229"/>
      <c r="BL75" s="229"/>
      <c r="BM75" s="229"/>
      <c r="BN75" s="229"/>
      <c r="BO75" s="229"/>
      <c r="BP75" s="229"/>
      <c r="BQ75" s="226">
        <v>69</v>
      </c>
      <c r="BR75" s="231"/>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18"/>
    </row>
    <row r="76" spans="1:131" ht="26.25" customHeight="1" x14ac:dyDescent="0.15">
      <c r="A76" s="226">
        <v>9</v>
      </c>
      <c r="B76" s="873"/>
      <c r="C76" s="874"/>
      <c r="D76" s="874"/>
      <c r="E76" s="874"/>
      <c r="F76" s="874"/>
      <c r="G76" s="874"/>
      <c r="H76" s="874"/>
      <c r="I76" s="874"/>
      <c r="J76" s="874"/>
      <c r="K76" s="874"/>
      <c r="L76" s="874"/>
      <c r="M76" s="874"/>
      <c r="N76" s="874"/>
      <c r="O76" s="874"/>
      <c r="P76" s="875"/>
      <c r="Q76" s="877"/>
      <c r="R76" s="878"/>
      <c r="S76" s="878"/>
      <c r="T76" s="878"/>
      <c r="U76" s="834"/>
      <c r="V76" s="879"/>
      <c r="W76" s="878"/>
      <c r="X76" s="878"/>
      <c r="Y76" s="878"/>
      <c r="Z76" s="834"/>
      <c r="AA76" s="879"/>
      <c r="AB76" s="878"/>
      <c r="AC76" s="878"/>
      <c r="AD76" s="878"/>
      <c r="AE76" s="834"/>
      <c r="AF76" s="879"/>
      <c r="AG76" s="878"/>
      <c r="AH76" s="878"/>
      <c r="AI76" s="878"/>
      <c r="AJ76" s="834"/>
      <c r="AK76" s="879"/>
      <c r="AL76" s="878"/>
      <c r="AM76" s="878"/>
      <c r="AN76" s="878"/>
      <c r="AO76" s="834"/>
      <c r="AP76" s="879"/>
      <c r="AQ76" s="878"/>
      <c r="AR76" s="878"/>
      <c r="AS76" s="878"/>
      <c r="AT76" s="834"/>
      <c r="AU76" s="879"/>
      <c r="AV76" s="878"/>
      <c r="AW76" s="878"/>
      <c r="AX76" s="878"/>
      <c r="AY76" s="834"/>
      <c r="AZ76" s="832"/>
      <c r="BA76" s="832"/>
      <c r="BB76" s="832"/>
      <c r="BC76" s="832"/>
      <c r="BD76" s="833"/>
      <c r="BE76" s="229"/>
      <c r="BF76" s="229"/>
      <c r="BG76" s="229"/>
      <c r="BH76" s="229"/>
      <c r="BI76" s="229"/>
      <c r="BJ76" s="229"/>
      <c r="BK76" s="229"/>
      <c r="BL76" s="229"/>
      <c r="BM76" s="229"/>
      <c r="BN76" s="229"/>
      <c r="BO76" s="229"/>
      <c r="BP76" s="229"/>
      <c r="BQ76" s="226">
        <v>70</v>
      </c>
      <c r="BR76" s="231"/>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18"/>
    </row>
    <row r="77" spans="1:131" ht="26.25" customHeight="1" x14ac:dyDescent="0.15">
      <c r="A77" s="226">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29"/>
      <c r="BF77" s="229"/>
      <c r="BG77" s="229"/>
      <c r="BH77" s="229"/>
      <c r="BI77" s="229"/>
      <c r="BJ77" s="229"/>
      <c r="BK77" s="229"/>
      <c r="BL77" s="229"/>
      <c r="BM77" s="229"/>
      <c r="BN77" s="229"/>
      <c r="BO77" s="229"/>
      <c r="BP77" s="229"/>
      <c r="BQ77" s="226">
        <v>71</v>
      </c>
      <c r="BR77" s="231"/>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18"/>
    </row>
    <row r="78" spans="1:131" ht="26.25" customHeight="1" x14ac:dyDescent="0.15">
      <c r="A78" s="226">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29"/>
      <c r="BF78" s="229"/>
      <c r="BG78" s="229"/>
      <c r="BH78" s="229"/>
      <c r="BI78" s="229"/>
      <c r="BJ78" s="218"/>
      <c r="BK78" s="218"/>
      <c r="BL78" s="218"/>
      <c r="BM78" s="218"/>
      <c r="BN78" s="218"/>
      <c r="BO78" s="229"/>
      <c r="BP78" s="229"/>
      <c r="BQ78" s="226">
        <v>72</v>
      </c>
      <c r="BR78" s="231"/>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18"/>
    </row>
    <row r="79" spans="1:131" ht="26.25" customHeight="1" x14ac:dyDescent="0.15">
      <c r="A79" s="226">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29"/>
      <c r="BF79" s="229"/>
      <c r="BG79" s="229"/>
      <c r="BH79" s="229"/>
      <c r="BI79" s="229"/>
      <c r="BJ79" s="218"/>
      <c r="BK79" s="218"/>
      <c r="BL79" s="218"/>
      <c r="BM79" s="218"/>
      <c r="BN79" s="218"/>
      <c r="BO79" s="229"/>
      <c r="BP79" s="229"/>
      <c r="BQ79" s="226">
        <v>73</v>
      </c>
      <c r="BR79" s="231"/>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18"/>
    </row>
    <row r="80" spans="1:131" ht="26.25" customHeight="1" x14ac:dyDescent="0.15">
      <c r="A80" s="226">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29"/>
      <c r="BF80" s="229"/>
      <c r="BG80" s="229"/>
      <c r="BH80" s="229"/>
      <c r="BI80" s="229"/>
      <c r="BJ80" s="229"/>
      <c r="BK80" s="229"/>
      <c r="BL80" s="229"/>
      <c r="BM80" s="229"/>
      <c r="BN80" s="229"/>
      <c r="BO80" s="229"/>
      <c r="BP80" s="229"/>
      <c r="BQ80" s="226">
        <v>74</v>
      </c>
      <c r="BR80" s="231"/>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18"/>
    </row>
    <row r="81" spans="1:131" ht="26.25" customHeight="1" x14ac:dyDescent="0.15">
      <c r="A81" s="226">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29"/>
      <c r="BF81" s="229"/>
      <c r="BG81" s="229"/>
      <c r="BH81" s="229"/>
      <c r="BI81" s="229"/>
      <c r="BJ81" s="229"/>
      <c r="BK81" s="229"/>
      <c r="BL81" s="229"/>
      <c r="BM81" s="229"/>
      <c r="BN81" s="229"/>
      <c r="BO81" s="229"/>
      <c r="BP81" s="229"/>
      <c r="BQ81" s="226">
        <v>75</v>
      </c>
      <c r="BR81" s="231"/>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18"/>
    </row>
    <row r="82" spans="1:131" ht="26.25" customHeight="1" x14ac:dyDescent="0.15">
      <c r="A82" s="226">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29"/>
      <c r="BF82" s="229"/>
      <c r="BG82" s="229"/>
      <c r="BH82" s="229"/>
      <c r="BI82" s="229"/>
      <c r="BJ82" s="229"/>
      <c r="BK82" s="229"/>
      <c r="BL82" s="229"/>
      <c r="BM82" s="229"/>
      <c r="BN82" s="229"/>
      <c r="BO82" s="229"/>
      <c r="BP82" s="229"/>
      <c r="BQ82" s="226">
        <v>76</v>
      </c>
      <c r="BR82" s="231"/>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18"/>
    </row>
    <row r="83" spans="1:131" ht="26.25" customHeight="1" x14ac:dyDescent="0.15">
      <c r="A83" s="226">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29"/>
      <c r="BF83" s="229"/>
      <c r="BG83" s="229"/>
      <c r="BH83" s="229"/>
      <c r="BI83" s="229"/>
      <c r="BJ83" s="229"/>
      <c r="BK83" s="229"/>
      <c r="BL83" s="229"/>
      <c r="BM83" s="229"/>
      <c r="BN83" s="229"/>
      <c r="BO83" s="229"/>
      <c r="BP83" s="229"/>
      <c r="BQ83" s="226">
        <v>77</v>
      </c>
      <c r="BR83" s="231"/>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18"/>
    </row>
    <row r="84" spans="1:131" ht="26.25" customHeight="1" x14ac:dyDescent="0.15">
      <c r="A84" s="226">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29"/>
      <c r="BF84" s="229"/>
      <c r="BG84" s="229"/>
      <c r="BH84" s="229"/>
      <c r="BI84" s="229"/>
      <c r="BJ84" s="229"/>
      <c r="BK84" s="229"/>
      <c r="BL84" s="229"/>
      <c r="BM84" s="229"/>
      <c r="BN84" s="229"/>
      <c r="BO84" s="229"/>
      <c r="BP84" s="229"/>
      <c r="BQ84" s="226">
        <v>78</v>
      </c>
      <c r="BR84" s="231"/>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18"/>
    </row>
    <row r="85" spans="1:131" ht="26.25" customHeight="1" x14ac:dyDescent="0.15">
      <c r="A85" s="226">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29"/>
      <c r="BF85" s="229"/>
      <c r="BG85" s="229"/>
      <c r="BH85" s="229"/>
      <c r="BI85" s="229"/>
      <c r="BJ85" s="229"/>
      <c r="BK85" s="229"/>
      <c r="BL85" s="229"/>
      <c r="BM85" s="229"/>
      <c r="BN85" s="229"/>
      <c r="BO85" s="229"/>
      <c r="BP85" s="229"/>
      <c r="BQ85" s="226">
        <v>79</v>
      </c>
      <c r="BR85" s="231"/>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18"/>
    </row>
    <row r="86" spans="1:131" ht="26.25" customHeight="1" x14ac:dyDescent="0.15">
      <c r="A86" s="226">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29"/>
      <c r="BF86" s="229"/>
      <c r="BG86" s="229"/>
      <c r="BH86" s="229"/>
      <c r="BI86" s="229"/>
      <c r="BJ86" s="229"/>
      <c r="BK86" s="229"/>
      <c r="BL86" s="229"/>
      <c r="BM86" s="229"/>
      <c r="BN86" s="229"/>
      <c r="BO86" s="229"/>
      <c r="BP86" s="229"/>
      <c r="BQ86" s="226">
        <v>80</v>
      </c>
      <c r="BR86" s="231"/>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18"/>
    </row>
    <row r="87" spans="1:131" ht="26.25" customHeight="1" x14ac:dyDescent="0.15">
      <c r="A87" s="232">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29"/>
      <c r="BF87" s="229"/>
      <c r="BG87" s="229"/>
      <c r="BH87" s="229"/>
      <c r="BI87" s="229"/>
      <c r="BJ87" s="229"/>
      <c r="BK87" s="229"/>
      <c r="BL87" s="229"/>
      <c r="BM87" s="229"/>
      <c r="BN87" s="229"/>
      <c r="BO87" s="229"/>
      <c r="BP87" s="229"/>
      <c r="BQ87" s="226">
        <v>81</v>
      </c>
      <c r="BR87" s="231"/>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18"/>
    </row>
    <row r="88" spans="1:131" ht="26.25" customHeight="1" thickBot="1" x14ac:dyDescent="0.2">
      <c r="A88" s="228" t="s">
        <v>377</v>
      </c>
      <c r="B88" s="789" t="s">
        <v>401</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59</v>
      </c>
      <c r="AG88" s="844"/>
      <c r="AH88" s="844"/>
      <c r="AI88" s="844"/>
      <c r="AJ88" s="844"/>
      <c r="AK88" s="841"/>
      <c r="AL88" s="841"/>
      <c r="AM88" s="841"/>
      <c r="AN88" s="841"/>
      <c r="AO88" s="841"/>
      <c r="AP88" s="844">
        <v>33</v>
      </c>
      <c r="AQ88" s="844"/>
      <c r="AR88" s="844"/>
      <c r="AS88" s="844"/>
      <c r="AT88" s="844"/>
      <c r="AU88" s="844" t="s">
        <v>487</v>
      </c>
      <c r="AV88" s="844"/>
      <c r="AW88" s="844"/>
      <c r="AX88" s="844"/>
      <c r="AY88" s="844"/>
      <c r="AZ88" s="849"/>
      <c r="BA88" s="849"/>
      <c r="BB88" s="849"/>
      <c r="BC88" s="849"/>
      <c r="BD88" s="850"/>
      <c r="BE88" s="229"/>
      <c r="BF88" s="229"/>
      <c r="BG88" s="229"/>
      <c r="BH88" s="229"/>
      <c r="BI88" s="229"/>
      <c r="BJ88" s="229"/>
      <c r="BK88" s="229"/>
      <c r="BL88" s="229"/>
      <c r="BM88" s="229"/>
      <c r="BN88" s="229"/>
      <c r="BO88" s="229"/>
      <c r="BP88" s="229"/>
      <c r="BQ88" s="226">
        <v>82</v>
      </c>
      <c r="BR88" s="231"/>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18"/>
    </row>
    <row r="89" spans="1:131" ht="26.25" hidden="1" customHeight="1" x14ac:dyDescent="0.15">
      <c r="A89" s="233"/>
      <c r="B89" s="234"/>
      <c r="C89" s="234"/>
      <c r="D89" s="234"/>
      <c r="E89" s="234"/>
      <c r="F89" s="234"/>
      <c r="G89" s="234"/>
      <c r="H89" s="234"/>
      <c r="I89" s="234"/>
      <c r="J89" s="234"/>
      <c r="K89" s="234"/>
      <c r="L89" s="234"/>
      <c r="M89" s="234"/>
      <c r="N89" s="234"/>
      <c r="O89" s="234"/>
      <c r="P89" s="234"/>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235"/>
      <c r="AP89" s="235"/>
      <c r="AQ89" s="235"/>
      <c r="AR89" s="235"/>
      <c r="AS89" s="235"/>
      <c r="AT89" s="235"/>
      <c r="AU89" s="235"/>
      <c r="AV89" s="235"/>
      <c r="AW89" s="235"/>
      <c r="AX89" s="235"/>
      <c r="AY89" s="235"/>
      <c r="AZ89" s="236"/>
      <c r="BA89" s="236"/>
      <c r="BB89" s="236"/>
      <c r="BC89" s="236"/>
      <c r="BD89" s="236"/>
      <c r="BE89" s="229"/>
      <c r="BF89" s="229"/>
      <c r="BG89" s="229"/>
      <c r="BH89" s="229"/>
      <c r="BI89" s="229"/>
      <c r="BJ89" s="229"/>
      <c r="BK89" s="229"/>
      <c r="BL89" s="229"/>
      <c r="BM89" s="229"/>
      <c r="BN89" s="229"/>
      <c r="BO89" s="229"/>
      <c r="BP89" s="229"/>
      <c r="BQ89" s="226">
        <v>83</v>
      </c>
      <c r="BR89" s="231"/>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18"/>
    </row>
    <row r="90" spans="1:131" ht="26.25" hidden="1" customHeight="1" x14ac:dyDescent="0.15">
      <c r="A90" s="233"/>
      <c r="B90" s="234"/>
      <c r="C90" s="234"/>
      <c r="D90" s="234"/>
      <c r="E90" s="234"/>
      <c r="F90" s="234"/>
      <c r="G90" s="234"/>
      <c r="H90" s="234"/>
      <c r="I90" s="234"/>
      <c r="J90" s="234"/>
      <c r="K90" s="234"/>
      <c r="L90" s="234"/>
      <c r="M90" s="234"/>
      <c r="N90" s="234"/>
      <c r="O90" s="234"/>
      <c r="P90" s="234"/>
      <c r="Q90" s="235"/>
      <c r="R90" s="235"/>
      <c r="S90" s="235"/>
      <c r="T90" s="235"/>
      <c r="U90" s="235"/>
      <c r="V90" s="235"/>
      <c r="W90" s="235"/>
      <c r="X90" s="235"/>
      <c r="Y90" s="235"/>
      <c r="Z90" s="235"/>
      <c r="AA90" s="235"/>
      <c r="AB90" s="235"/>
      <c r="AC90" s="235"/>
      <c r="AD90" s="235"/>
      <c r="AE90" s="235"/>
      <c r="AF90" s="235"/>
      <c r="AG90" s="235"/>
      <c r="AH90" s="235"/>
      <c r="AI90" s="235"/>
      <c r="AJ90" s="235"/>
      <c r="AK90" s="235"/>
      <c r="AL90" s="235"/>
      <c r="AM90" s="235"/>
      <c r="AN90" s="235"/>
      <c r="AO90" s="235"/>
      <c r="AP90" s="235"/>
      <c r="AQ90" s="235"/>
      <c r="AR90" s="235"/>
      <c r="AS90" s="235"/>
      <c r="AT90" s="235"/>
      <c r="AU90" s="235"/>
      <c r="AV90" s="235"/>
      <c r="AW90" s="235"/>
      <c r="AX90" s="235"/>
      <c r="AY90" s="235"/>
      <c r="AZ90" s="236"/>
      <c r="BA90" s="236"/>
      <c r="BB90" s="236"/>
      <c r="BC90" s="236"/>
      <c r="BD90" s="236"/>
      <c r="BE90" s="229"/>
      <c r="BF90" s="229"/>
      <c r="BG90" s="229"/>
      <c r="BH90" s="229"/>
      <c r="BI90" s="229"/>
      <c r="BJ90" s="229"/>
      <c r="BK90" s="229"/>
      <c r="BL90" s="229"/>
      <c r="BM90" s="229"/>
      <c r="BN90" s="229"/>
      <c r="BO90" s="229"/>
      <c r="BP90" s="229"/>
      <c r="BQ90" s="226">
        <v>84</v>
      </c>
      <c r="BR90" s="231"/>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18"/>
    </row>
    <row r="91" spans="1:131" ht="26.25" hidden="1" customHeight="1" x14ac:dyDescent="0.15">
      <c r="A91" s="233"/>
      <c r="B91" s="234"/>
      <c r="C91" s="234"/>
      <c r="D91" s="234"/>
      <c r="E91" s="234"/>
      <c r="F91" s="234"/>
      <c r="G91" s="234"/>
      <c r="H91" s="234"/>
      <c r="I91" s="234"/>
      <c r="J91" s="234"/>
      <c r="K91" s="234"/>
      <c r="L91" s="234"/>
      <c r="M91" s="234"/>
      <c r="N91" s="234"/>
      <c r="O91" s="234"/>
      <c r="P91" s="234"/>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6"/>
      <c r="BA91" s="236"/>
      <c r="BB91" s="236"/>
      <c r="BC91" s="236"/>
      <c r="BD91" s="236"/>
      <c r="BE91" s="229"/>
      <c r="BF91" s="229"/>
      <c r="BG91" s="229"/>
      <c r="BH91" s="229"/>
      <c r="BI91" s="229"/>
      <c r="BJ91" s="229"/>
      <c r="BK91" s="229"/>
      <c r="BL91" s="229"/>
      <c r="BM91" s="229"/>
      <c r="BN91" s="229"/>
      <c r="BO91" s="229"/>
      <c r="BP91" s="229"/>
      <c r="BQ91" s="226">
        <v>85</v>
      </c>
      <c r="BR91" s="231"/>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18"/>
    </row>
    <row r="92" spans="1:131" ht="26.25" hidden="1" customHeight="1" x14ac:dyDescent="0.15">
      <c r="A92" s="233"/>
      <c r="B92" s="234"/>
      <c r="C92" s="234"/>
      <c r="D92" s="234"/>
      <c r="E92" s="234"/>
      <c r="F92" s="234"/>
      <c r="G92" s="234"/>
      <c r="H92" s="234"/>
      <c r="I92" s="234"/>
      <c r="J92" s="234"/>
      <c r="K92" s="234"/>
      <c r="L92" s="234"/>
      <c r="M92" s="234"/>
      <c r="N92" s="234"/>
      <c r="O92" s="234"/>
      <c r="P92" s="234"/>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5"/>
      <c r="AO92" s="235"/>
      <c r="AP92" s="235"/>
      <c r="AQ92" s="235"/>
      <c r="AR92" s="235"/>
      <c r="AS92" s="235"/>
      <c r="AT92" s="235"/>
      <c r="AU92" s="235"/>
      <c r="AV92" s="235"/>
      <c r="AW92" s="235"/>
      <c r="AX92" s="235"/>
      <c r="AY92" s="235"/>
      <c r="AZ92" s="236"/>
      <c r="BA92" s="236"/>
      <c r="BB92" s="236"/>
      <c r="BC92" s="236"/>
      <c r="BD92" s="236"/>
      <c r="BE92" s="229"/>
      <c r="BF92" s="229"/>
      <c r="BG92" s="229"/>
      <c r="BH92" s="229"/>
      <c r="BI92" s="229"/>
      <c r="BJ92" s="229"/>
      <c r="BK92" s="229"/>
      <c r="BL92" s="229"/>
      <c r="BM92" s="229"/>
      <c r="BN92" s="229"/>
      <c r="BO92" s="229"/>
      <c r="BP92" s="229"/>
      <c r="BQ92" s="226">
        <v>86</v>
      </c>
      <c r="BR92" s="231"/>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18"/>
    </row>
    <row r="93" spans="1:131" ht="26.25" hidden="1" customHeight="1" x14ac:dyDescent="0.15">
      <c r="A93" s="233"/>
      <c r="B93" s="234"/>
      <c r="C93" s="234"/>
      <c r="D93" s="234"/>
      <c r="E93" s="234"/>
      <c r="F93" s="234"/>
      <c r="G93" s="234"/>
      <c r="H93" s="234"/>
      <c r="I93" s="234"/>
      <c r="J93" s="234"/>
      <c r="K93" s="234"/>
      <c r="L93" s="234"/>
      <c r="M93" s="234"/>
      <c r="N93" s="234"/>
      <c r="O93" s="234"/>
      <c r="P93" s="234"/>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5"/>
      <c r="AY93" s="235"/>
      <c r="AZ93" s="236"/>
      <c r="BA93" s="236"/>
      <c r="BB93" s="236"/>
      <c r="BC93" s="236"/>
      <c r="BD93" s="236"/>
      <c r="BE93" s="229"/>
      <c r="BF93" s="229"/>
      <c r="BG93" s="229"/>
      <c r="BH93" s="229"/>
      <c r="BI93" s="229"/>
      <c r="BJ93" s="229"/>
      <c r="BK93" s="229"/>
      <c r="BL93" s="229"/>
      <c r="BM93" s="229"/>
      <c r="BN93" s="229"/>
      <c r="BO93" s="229"/>
      <c r="BP93" s="229"/>
      <c r="BQ93" s="226">
        <v>87</v>
      </c>
      <c r="BR93" s="231"/>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18"/>
    </row>
    <row r="94" spans="1:131" ht="26.25" hidden="1" customHeight="1" x14ac:dyDescent="0.15">
      <c r="A94" s="233"/>
      <c r="B94" s="234"/>
      <c r="C94" s="234"/>
      <c r="D94" s="234"/>
      <c r="E94" s="234"/>
      <c r="F94" s="234"/>
      <c r="G94" s="234"/>
      <c r="H94" s="234"/>
      <c r="I94" s="234"/>
      <c r="J94" s="234"/>
      <c r="K94" s="234"/>
      <c r="L94" s="234"/>
      <c r="M94" s="234"/>
      <c r="N94" s="234"/>
      <c r="O94" s="234"/>
      <c r="P94" s="234"/>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5"/>
      <c r="AZ94" s="236"/>
      <c r="BA94" s="236"/>
      <c r="BB94" s="236"/>
      <c r="BC94" s="236"/>
      <c r="BD94" s="236"/>
      <c r="BE94" s="229"/>
      <c r="BF94" s="229"/>
      <c r="BG94" s="229"/>
      <c r="BH94" s="229"/>
      <c r="BI94" s="229"/>
      <c r="BJ94" s="229"/>
      <c r="BK94" s="229"/>
      <c r="BL94" s="229"/>
      <c r="BM94" s="229"/>
      <c r="BN94" s="229"/>
      <c r="BO94" s="229"/>
      <c r="BP94" s="229"/>
      <c r="BQ94" s="226">
        <v>88</v>
      </c>
      <c r="BR94" s="231"/>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18"/>
    </row>
    <row r="95" spans="1:131" ht="26.25" hidden="1" customHeight="1" x14ac:dyDescent="0.15">
      <c r="A95" s="233"/>
      <c r="B95" s="234"/>
      <c r="C95" s="234"/>
      <c r="D95" s="234"/>
      <c r="E95" s="234"/>
      <c r="F95" s="234"/>
      <c r="G95" s="234"/>
      <c r="H95" s="234"/>
      <c r="I95" s="234"/>
      <c r="J95" s="234"/>
      <c r="K95" s="234"/>
      <c r="L95" s="234"/>
      <c r="M95" s="234"/>
      <c r="N95" s="234"/>
      <c r="O95" s="234"/>
      <c r="P95" s="234"/>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5"/>
      <c r="AU95" s="235"/>
      <c r="AV95" s="235"/>
      <c r="AW95" s="235"/>
      <c r="AX95" s="235"/>
      <c r="AY95" s="235"/>
      <c r="AZ95" s="236"/>
      <c r="BA95" s="236"/>
      <c r="BB95" s="236"/>
      <c r="BC95" s="236"/>
      <c r="BD95" s="236"/>
      <c r="BE95" s="229"/>
      <c r="BF95" s="229"/>
      <c r="BG95" s="229"/>
      <c r="BH95" s="229"/>
      <c r="BI95" s="229"/>
      <c r="BJ95" s="229"/>
      <c r="BK95" s="229"/>
      <c r="BL95" s="229"/>
      <c r="BM95" s="229"/>
      <c r="BN95" s="229"/>
      <c r="BO95" s="229"/>
      <c r="BP95" s="229"/>
      <c r="BQ95" s="226">
        <v>89</v>
      </c>
      <c r="BR95" s="231"/>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18"/>
    </row>
    <row r="96" spans="1:131" ht="26.25" hidden="1" customHeight="1" x14ac:dyDescent="0.15">
      <c r="A96" s="233"/>
      <c r="B96" s="234"/>
      <c r="C96" s="234"/>
      <c r="D96" s="234"/>
      <c r="E96" s="234"/>
      <c r="F96" s="234"/>
      <c r="G96" s="234"/>
      <c r="H96" s="234"/>
      <c r="I96" s="234"/>
      <c r="J96" s="234"/>
      <c r="K96" s="234"/>
      <c r="L96" s="234"/>
      <c r="M96" s="234"/>
      <c r="N96" s="234"/>
      <c r="O96" s="234"/>
      <c r="P96" s="234"/>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235"/>
      <c r="AP96" s="235"/>
      <c r="AQ96" s="235"/>
      <c r="AR96" s="235"/>
      <c r="AS96" s="235"/>
      <c r="AT96" s="235"/>
      <c r="AU96" s="235"/>
      <c r="AV96" s="235"/>
      <c r="AW96" s="235"/>
      <c r="AX96" s="235"/>
      <c r="AY96" s="235"/>
      <c r="AZ96" s="236"/>
      <c r="BA96" s="236"/>
      <c r="BB96" s="236"/>
      <c r="BC96" s="236"/>
      <c r="BD96" s="236"/>
      <c r="BE96" s="229"/>
      <c r="BF96" s="229"/>
      <c r="BG96" s="229"/>
      <c r="BH96" s="229"/>
      <c r="BI96" s="229"/>
      <c r="BJ96" s="229"/>
      <c r="BK96" s="229"/>
      <c r="BL96" s="229"/>
      <c r="BM96" s="229"/>
      <c r="BN96" s="229"/>
      <c r="BO96" s="229"/>
      <c r="BP96" s="229"/>
      <c r="BQ96" s="226">
        <v>90</v>
      </c>
      <c r="BR96" s="231"/>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18"/>
    </row>
    <row r="97" spans="1:131" ht="26.25" hidden="1" customHeight="1" x14ac:dyDescent="0.15">
      <c r="A97" s="233"/>
      <c r="B97" s="234"/>
      <c r="C97" s="234"/>
      <c r="D97" s="234"/>
      <c r="E97" s="234"/>
      <c r="F97" s="234"/>
      <c r="G97" s="234"/>
      <c r="H97" s="234"/>
      <c r="I97" s="234"/>
      <c r="J97" s="234"/>
      <c r="K97" s="234"/>
      <c r="L97" s="234"/>
      <c r="M97" s="234"/>
      <c r="N97" s="234"/>
      <c r="O97" s="234"/>
      <c r="P97" s="234"/>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235"/>
      <c r="AP97" s="235"/>
      <c r="AQ97" s="235"/>
      <c r="AR97" s="235"/>
      <c r="AS97" s="235"/>
      <c r="AT97" s="235"/>
      <c r="AU97" s="235"/>
      <c r="AV97" s="235"/>
      <c r="AW97" s="235"/>
      <c r="AX97" s="235"/>
      <c r="AY97" s="235"/>
      <c r="AZ97" s="236"/>
      <c r="BA97" s="236"/>
      <c r="BB97" s="236"/>
      <c r="BC97" s="236"/>
      <c r="BD97" s="236"/>
      <c r="BE97" s="229"/>
      <c r="BF97" s="229"/>
      <c r="BG97" s="229"/>
      <c r="BH97" s="229"/>
      <c r="BI97" s="229"/>
      <c r="BJ97" s="229"/>
      <c r="BK97" s="229"/>
      <c r="BL97" s="229"/>
      <c r="BM97" s="229"/>
      <c r="BN97" s="229"/>
      <c r="BO97" s="229"/>
      <c r="BP97" s="229"/>
      <c r="BQ97" s="226">
        <v>91</v>
      </c>
      <c r="BR97" s="231"/>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18"/>
    </row>
    <row r="98" spans="1:131" ht="26.25" hidden="1" customHeight="1" x14ac:dyDescent="0.15">
      <c r="A98" s="233"/>
      <c r="B98" s="234"/>
      <c r="C98" s="234"/>
      <c r="D98" s="234"/>
      <c r="E98" s="234"/>
      <c r="F98" s="234"/>
      <c r="G98" s="234"/>
      <c r="H98" s="234"/>
      <c r="I98" s="234"/>
      <c r="J98" s="234"/>
      <c r="K98" s="234"/>
      <c r="L98" s="234"/>
      <c r="M98" s="234"/>
      <c r="N98" s="234"/>
      <c r="O98" s="234"/>
      <c r="P98" s="234"/>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235"/>
      <c r="AP98" s="235"/>
      <c r="AQ98" s="235"/>
      <c r="AR98" s="235"/>
      <c r="AS98" s="235"/>
      <c r="AT98" s="235"/>
      <c r="AU98" s="235"/>
      <c r="AV98" s="235"/>
      <c r="AW98" s="235"/>
      <c r="AX98" s="235"/>
      <c r="AY98" s="235"/>
      <c r="AZ98" s="236"/>
      <c r="BA98" s="236"/>
      <c r="BB98" s="236"/>
      <c r="BC98" s="236"/>
      <c r="BD98" s="236"/>
      <c r="BE98" s="229"/>
      <c r="BF98" s="229"/>
      <c r="BG98" s="229"/>
      <c r="BH98" s="229"/>
      <c r="BI98" s="229"/>
      <c r="BJ98" s="229"/>
      <c r="BK98" s="229"/>
      <c r="BL98" s="229"/>
      <c r="BM98" s="229"/>
      <c r="BN98" s="229"/>
      <c r="BO98" s="229"/>
      <c r="BP98" s="229"/>
      <c r="BQ98" s="226">
        <v>92</v>
      </c>
      <c r="BR98" s="231"/>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18"/>
    </row>
    <row r="99" spans="1:131" ht="26.25" hidden="1" customHeight="1" x14ac:dyDescent="0.15">
      <c r="A99" s="233"/>
      <c r="B99" s="234"/>
      <c r="C99" s="234"/>
      <c r="D99" s="234"/>
      <c r="E99" s="234"/>
      <c r="F99" s="234"/>
      <c r="G99" s="234"/>
      <c r="H99" s="234"/>
      <c r="I99" s="234"/>
      <c r="J99" s="234"/>
      <c r="K99" s="234"/>
      <c r="L99" s="234"/>
      <c r="M99" s="234"/>
      <c r="N99" s="234"/>
      <c r="O99" s="234"/>
      <c r="P99" s="234"/>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6"/>
      <c r="BA99" s="236"/>
      <c r="BB99" s="236"/>
      <c r="BC99" s="236"/>
      <c r="BD99" s="236"/>
      <c r="BE99" s="229"/>
      <c r="BF99" s="229"/>
      <c r="BG99" s="229"/>
      <c r="BH99" s="229"/>
      <c r="BI99" s="229"/>
      <c r="BJ99" s="229"/>
      <c r="BK99" s="229"/>
      <c r="BL99" s="229"/>
      <c r="BM99" s="229"/>
      <c r="BN99" s="229"/>
      <c r="BO99" s="229"/>
      <c r="BP99" s="229"/>
      <c r="BQ99" s="226">
        <v>93</v>
      </c>
      <c r="BR99" s="231"/>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18"/>
    </row>
    <row r="100" spans="1:131" ht="26.25" hidden="1" customHeight="1" x14ac:dyDescent="0.15">
      <c r="A100" s="233"/>
      <c r="B100" s="234"/>
      <c r="C100" s="234"/>
      <c r="D100" s="234"/>
      <c r="E100" s="234"/>
      <c r="F100" s="234"/>
      <c r="G100" s="234"/>
      <c r="H100" s="234"/>
      <c r="I100" s="234"/>
      <c r="J100" s="234"/>
      <c r="K100" s="234"/>
      <c r="L100" s="234"/>
      <c r="M100" s="234"/>
      <c r="N100" s="234"/>
      <c r="O100" s="234"/>
      <c r="P100" s="234"/>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235"/>
      <c r="AP100" s="235"/>
      <c r="AQ100" s="235"/>
      <c r="AR100" s="235"/>
      <c r="AS100" s="235"/>
      <c r="AT100" s="235"/>
      <c r="AU100" s="235"/>
      <c r="AV100" s="235"/>
      <c r="AW100" s="235"/>
      <c r="AX100" s="235"/>
      <c r="AY100" s="235"/>
      <c r="AZ100" s="236"/>
      <c r="BA100" s="236"/>
      <c r="BB100" s="236"/>
      <c r="BC100" s="236"/>
      <c r="BD100" s="236"/>
      <c r="BE100" s="229"/>
      <c r="BF100" s="229"/>
      <c r="BG100" s="229"/>
      <c r="BH100" s="229"/>
      <c r="BI100" s="229"/>
      <c r="BJ100" s="229"/>
      <c r="BK100" s="229"/>
      <c r="BL100" s="229"/>
      <c r="BM100" s="229"/>
      <c r="BN100" s="229"/>
      <c r="BO100" s="229"/>
      <c r="BP100" s="229"/>
      <c r="BQ100" s="226">
        <v>94</v>
      </c>
      <c r="BR100" s="231"/>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18"/>
    </row>
    <row r="101" spans="1:131" ht="26.25" hidden="1" customHeight="1" x14ac:dyDescent="0.15">
      <c r="A101" s="233"/>
      <c r="B101" s="234"/>
      <c r="C101" s="234"/>
      <c r="D101" s="234"/>
      <c r="E101" s="234"/>
      <c r="F101" s="234"/>
      <c r="G101" s="234"/>
      <c r="H101" s="234"/>
      <c r="I101" s="234"/>
      <c r="J101" s="234"/>
      <c r="K101" s="234"/>
      <c r="L101" s="234"/>
      <c r="M101" s="234"/>
      <c r="N101" s="234"/>
      <c r="O101" s="234"/>
      <c r="P101" s="234"/>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235"/>
      <c r="AP101" s="235"/>
      <c r="AQ101" s="235"/>
      <c r="AR101" s="235"/>
      <c r="AS101" s="235"/>
      <c r="AT101" s="235"/>
      <c r="AU101" s="235"/>
      <c r="AV101" s="235"/>
      <c r="AW101" s="235"/>
      <c r="AX101" s="235"/>
      <c r="AY101" s="235"/>
      <c r="AZ101" s="236"/>
      <c r="BA101" s="236"/>
      <c r="BB101" s="236"/>
      <c r="BC101" s="236"/>
      <c r="BD101" s="236"/>
      <c r="BE101" s="229"/>
      <c r="BF101" s="229"/>
      <c r="BG101" s="229"/>
      <c r="BH101" s="229"/>
      <c r="BI101" s="229"/>
      <c r="BJ101" s="229"/>
      <c r="BK101" s="229"/>
      <c r="BL101" s="229"/>
      <c r="BM101" s="229"/>
      <c r="BN101" s="229"/>
      <c r="BO101" s="229"/>
      <c r="BP101" s="229"/>
      <c r="BQ101" s="226">
        <v>95</v>
      </c>
      <c r="BR101" s="231"/>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18"/>
    </row>
    <row r="102" spans="1:131" ht="26.25" customHeight="1" thickBot="1" x14ac:dyDescent="0.2">
      <c r="A102" s="233"/>
      <c r="B102" s="234"/>
      <c r="C102" s="234"/>
      <c r="D102" s="234"/>
      <c r="E102" s="234"/>
      <c r="F102" s="234"/>
      <c r="G102" s="234"/>
      <c r="H102" s="234"/>
      <c r="I102" s="234"/>
      <c r="J102" s="234"/>
      <c r="K102" s="234"/>
      <c r="L102" s="234"/>
      <c r="M102" s="234"/>
      <c r="N102" s="234"/>
      <c r="O102" s="234"/>
      <c r="P102" s="234"/>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235"/>
      <c r="AP102" s="235"/>
      <c r="AQ102" s="235"/>
      <c r="AR102" s="235"/>
      <c r="AS102" s="235"/>
      <c r="AT102" s="235"/>
      <c r="AU102" s="235"/>
      <c r="AV102" s="235"/>
      <c r="AW102" s="235"/>
      <c r="AX102" s="235"/>
      <c r="AY102" s="235"/>
      <c r="AZ102" s="236"/>
      <c r="BA102" s="236"/>
      <c r="BB102" s="236"/>
      <c r="BC102" s="236"/>
      <c r="BD102" s="236"/>
      <c r="BE102" s="229"/>
      <c r="BF102" s="229"/>
      <c r="BG102" s="229"/>
      <c r="BH102" s="229"/>
      <c r="BI102" s="229"/>
      <c r="BJ102" s="229"/>
      <c r="BK102" s="229"/>
      <c r="BL102" s="229"/>
      <c r="BM102" s="229"/>
      <c r="BN102" s="229"/>
      <c r="BO102" s="229"/>
      <c r="BP102" s="229"/>
      <c r="BQ102" s="228" t="s">
        <v>377</v>
      </c>
      <c r="BR102" s="789" t="s">
        <v>402</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1</v>
      </c>
      <c r="CS102" s="852"/>
      <c r="CT102" s="852"/>
      <c r="CU102" s="852"/>
      <c r="CV102" s="891"/>
      <c r="CW102" s="890">
        <v>9</v>
      </c>
      <c r="CX102" s="852"/>
      <c r="CY102" s="852"/>
      <c r="CZ102" s="852"/>
      <c r="DA102" s="891"/>
      <c r="DB102" s="890" t="s">
        <v>487</v>
      </c>
      <c r="DC102" s="852"/>
      <c r="DD102" s="852"/>
      <c r="DE102" s="852"/>
      <c r="DF102" s="891"/>
      <c r="DG102" s="890" t="s">
        <v>487</v>
      </c>
      <c r="DH102" s="852"/>
      <c r="DI102" s="852"/>
      <c r="DJ102" s="852"/>
      <c r="DK102" s="891"/>
      <c r="DL102" s="890" t="s">
        <v>487</v>
      </c>
      <c r="DM102" s="852"/>
      <c r="DN102" s="852"/>
      <c r="DO102" s="852"/>
      <c r="DP102" s="891"/>
      <c r="DQ102" s="890" t="s">
        <v>487</v>
      </c>
      <c r="DR102" s="852"/>
      <c r="DS102" s="852"/>
      <c r="DT102" s="852"/>
      <c r="DU102" s="891"/>
      <c r="DV102" s="789"/>
      <c r="DW102" s="790"/>
      <c r="DX102" s="790"/>
      <c r="DY102" s="790"/>
      <c r="DZ102" s="914"/>
      <c r="EA102" s="218"/>
    </row>
    <row r="103" spans="1:131" ht="26.25" customHeight="1" x14ac:dyDescent="0.15">
      <c r="A103" s="233"/>
      <c r="B103" s="234"/>
      <c r="C103" s="234"/>
      <c r="D103" s="234"/>
      <c r="E103" s="234"/>
      <c r="F103" s="234"/>
      <c r="G103" s="234"/>
      <c r="H103" s="234"/>
      <c r="I103" s="234"/>
      <c r="J103" s="234"/>
      <c r="K103" s="234"/>
      <c r="L103" s="234"/>
      <c r="M103" s="234"/>
      <c r="N103" s="234"/>
      <c r="O103" s="234"/>
      <c r="P103" s="234"/>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c r="AU103" s="235"/>
      <c r="AV103" s="235"/>
      <c r="AW103" s="235"/>
      <c r="AX103" s="235"/>
      <c r="AY103" s="235"/>
      <c r="AZ103" s="236"/>
      <c r="BA103" s="236"/>
      <c r="BB103" s="236"/>
      <c r="BC103" s="236"/>
      <c r="BD103" s="236"/>
      <c r="BE103" s="229"/>
      <c r="BF103" s="229"/>
      <c r="BG103" s="229"/>
      <c r="BH103" s="229"/>
      <c r="BI103" s="229"/>
      <c r="BJ103" s="229"/>
      <c r="BK103" s="229"/>
      <c r="BL103" s="229"/>
      <c r="BM103" s="229"/>
      <c r="BN103" s="229"/>
      <c r="BO103" s="229"/>
      <c r="BP103" s="229"/>
      <c r="BQ103" s="915" t="s">
        <v>403</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18"/>
    </row>
    <row r="104" spans="1:131" ht="26.25" customHeight="1" x14ac:dyDescent="0.15">
      <c r="A104" s="233"/>
      <c r="B104" s="234"/>
      <c r="C104" s="234"/>
      <c r="D104" s="234"/>
      <c r="E104" s="234"/>
      <c r="F104" s="234"/>
      <c r="G104" s="234"/>
      <c r="H104" s="234"/>
      <c r="I104" s="234"/>
      <c r="J104" s="234"/>
      <c r="K104" s="234"/>
      <c r="L104" s="234"/>
      <c r="M104" s="234"/>
      <c r="N104" s="234"/>
      <c r="O104" s="234"/>
      <c r="P104" s="234"/>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6"/>
      <c r="BA104" s="236"/>
      <c r="BB104" s="236"/>
      <c r="BC104" s="236"/>
      <c r="BD104" s="236"/>
      <c r="BE104" s="229"/>
      <c r="BF104" s="229"/>
      <c r="BG104" s="229"/>
      <c r="BH104" s="229"/>
      <c r="BI104" s="229"/>
      <c r="BJ104" s="229"/>
      <c r="BK104" s="229"/>
      <c r="BL104" s="229"/>
      <c r="BM104" s="229"/>
      <c r="BN104" s="229"/>
      <c r="BO104" s="229"/>
      <c r="BP104" s="229"/>
      <c r="BQ104" s="916" t="s">
        <v>404</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18"/>
    </row>
    <row r="105" spans="1:131" ht="11.25" customHeight="1" x14ac:dyDescent="0.15">
      <c r="A105" s="229"/>
      <c r="B105" s="229"/>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229"/>
      <c r="BE105" s="229"/>
      <c r="BF105" s="229"/>
      <c r="BG105" s="229"/>
      <c r="BH105" s="229"/>
      <c r="BI105" s="229"/>
      <c r="BJ105" s="229"/>
      <c r="BK105" s="229"/>
      <c r="BL105" s="229"/>
      <c r="BM105" s="229"/>
      <c r="BN105" s="229"/>
      <c r="BO105" s="229"/>
      <c r="BP105" s="229"/>
      <c r="BQ105" s="218"/>
      <c r="BR105" s="218"/>
      <c r="BS105" s="218"/>
      <c r="BT105" s="218"/>
      <c r="BU105" s="218"/>
      <c r="BV105" s="218"/>
      <c r="BW105" s="218"/>
      <c r="BX105" s="218"/>
      <c r="BY105" s="218"/>
      <c r="BZ105" s="218"/>
      <c r="CA105" s="218"/>
      <c r="CB105" s="218"/>
      <c r="CC105" s="218"/>
      <c r="CD105" s="218"/>
      <c r="CE105" s="218"/>
      <c r="CF105" s="218"/>
      <c r="CG105" s="218"/>
      <c r="CH105" s="218"/>
      <c r="CI105" s="218"/>
      <c r="CJ105" s="218"/>
      <c r="CK105" s="218"/>
      <c r="CL105" s="218"/>
      <c r="CM105" s="218"/>
      <c r="CN105" s="218"/>
      <c r="CO105" s="218"/>
      <c r="CP105" s="218"/>
      <c r="CQ105" s="218"/>
      <c r="CR105" s="218"/>
      <c r="CS105" s="218"/>
      <c r="CT105" s="218"/>
      <c r="CU105" s="218"/>
      <c r="CV105" s="218"/>
      <c r="CW105" s="218"/>
      <c r="CX105" s="218"/>
      <c r="CY105" s="218"/>
      <c r="CZ105" s="218"/>
      <c r="DA105" s="218"/>
      <c r="DB105" s="218"/>
      <c r="DC105" s="218"/>
      <c r="DD105" s="218"/>
      <c r="DE105" s="218"/>
      <c r="DF105" s="218"/>
      <c r="DG105" s="218"/>
      <c r="DH105" s="218"/>
      <c r="DI105" s="218"/>
      <c r="DJ105" s="218"/>
      <c r="DK105" s="218"/>
      <c r="DL105" s="218"/>
      <c r="DM105" s="218"/>
      <c r="DN105" s="218"/>
      <c r="DO105" s="218"/>
      <c r="DP105" s="218"/>
      <c r="DQ105" s="218"/>
      <c r="DR105" s="218"/>
      <c r="DS105" s="218"/>
      <c r="DT105" s="218"/>
      <c r="DU105" s="218"/>
      <c r="DV105" s="218"/>
      <c r="DW105" s="218"/>
      <c r="DX105" s="218"/>
      <c r="DY105" s="218"/>
      <c r="DZ105" s="218"/>
      <c r="EA105" s="218"/>
    </row>
    <row r="106" spans="1:131" ht="11.25" customHeight="1" x14ac:dyDescent="0.15">
      <c r="A106" s="229"/>
      <c r="B106" s="229"/>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229"/>
      <c r="BE106" s="229"/>
      <c r="BF106" s="229"/>
      <c r="BG106" s="229"/>
      <c r="BH106" s="229"/>
      <c r="BI106" s="229"/>
      <c r="BJ106" s="229"/>
      <c r="BK106" s="229"/>
      <c r="BL106" s="229"/>
      <c r="BM106" s="229"/>
      <c r="BN106" s="229"/>
      <c r="BO106" s="229"/>
      <c r="BP106" s="229"/>
      <c r="BQ106" s="218"/>
      <c r="BR106" s="218"/>
      <c r="BS106" s="218"/>
      <c r="BT106" s="218"/>
      <c r="BU106" s="218"/>
      <c r="BV106" s="218"/>
      <c r="BW106" s="218"/>
      <c r="BX106" s="218"/>
      <c r="BY106" s="218"/>
      <c r="BZ106" s="218"/>
      <c r="CA106" s="218"/>
      <c r="CB106" s="218"/>
      <c r="CC106" s="218"/>
      <c r="CD106" s="218"/>
      <c r="CE106" s="218"/>
      <c r="CF106" s="218"/>
      <c r="CG106" s="218"/>
      <c r="CH106" s="218"/>
      <c r="CI106" s="218"/>
      <c r="CJ106" s="218"/>
      <c r="CK106" s="218"/>
      <c r="CL106" s="218"/>
      <c r="CM106" s="218"/>
      <c r="CN106" s="218"/>
      <c r="CO106" s="218"/>
      <c r="CP106" s="218"/>
      <c r="CQ106" s="218"/>
      <c r="CR106" s="218"/>
      <c r="CS106" s="218"/>
      <c r="CT106" s="218"/>
      <c r="CU106" s="218"/>
      <c r="CV106" s="218"/>
      <c r="CW106" s="218"/>
      <c r="CX106" s="218"/>
      <c r="CY106" s="218"/>
      <c r="CZ106" s="218"/>
      <c r="DA106" s="218"/>
      <c r="DB106" s="218"/>
      <c r="DC106" s="218"/>
      <c r="DD106" s="218"/>
      <c r="DE106" s="218"/>
      <c r="DF106" s="218"/>
      <c r="DG106" s="218"/>
      <c r="DH106" s="218"/>
      <c r="DI106" s="218"/>
      <c r="DJ106" s="218"/>
      <c r="DK106" s="218"/>
      <c r="DL106" s="218"/>
      <c r="DM106" s="218"/>
      <c r="DN106" s="218"/>
      <c r="DO106" s="218"/>
      <c r="DP106" s="218"/>
      <c r="DQ106" s="218"/>
      <c r="DR106" s="218"/>
      <c r="DS106" s="218"/>
      <c r="DT106" s="218"/>
      <c r="DU106" s="218"/>
      <c r="DV106" s="218"/>
      <c r="DW106" s="218"/>
      <c r="DX106" s="218"/>
      <c r="DY106" s="218"/>
      <c r="DZ106" s="218"/>
      <c r="EA106" s="218"/>
    </row>
    <row r="107" spans="1:131" s="218" customFormat="1" ht="26.25" customHeight="1" thickBot="1" x14ac:dyDescent="0.2">
      <c r="A107" s="237" t="s">
        <v>405</v>
      </c>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c r="AP107" s="238"/>
      <c r="AQ107" s="238"/>
      <c r="AR107" s="238"/>
      <c r="AS107" s="238"/>
      <c r="AT107" s="238"/>
      <c r="AU107" s="237" t="s">
        <v>406</v>
      </c>
      <c r="AV107" s="238"/>
      <c r="AW107" s="238"/>
      <c r="AX107" s="238"/>
      <c r="AY107" s="238"/>
      <c r="AZ107" s="238"/>
      <c r="BA107" s="238"/>
      <c r="BB107" s="238"/>
      <c r="BC107" s="238"/>
      <c r="BD107" s="238"/>
      <c r="BE107" s="238"/>
      <c r="BF107" s="238"/>
      <c r="BG107" s="238"/>
      <c r="BH107" s="238"/>
      <c r="BI107" s="238"/>
      <c r="BJ107" s="238"/>
      <c r="BK107" s="238"/>
      <c r="BL107" s="238"/>
      <c r="BM107" s="238"/>
      <c r="BN107" s="238"/>
      <c r="BO107" s="238"/>
      <c r="BP107" s="238"/>
      <c r="BQ107" s="238"/>
      <c r="BR107" s="238"/>
      <c r="BS107" s="238"/>
      <c r="BT107" s="238"/>
      <c r="BU107" s="238"/>
      <c r="BV107" s="238"/>
      <c r="BW107" s="238"/>
      <c r="BX107" s="238"/>
      <c r="BY107" s="238"/>
      <c r="BZ107" s="238"/>
      <c r="CA107" s="238"/>
      <c r="CB107" s="238"/>
      <c r="CC107" s="238"/>
      <c r="CD107" s="238"/>
      <c r="CE107" s="238"/>
      <c r="CF107" s="238"/>
      <c r="CG107" s="238"/>
      <c r="CH107" s="238"/>
      <c r="CI107" s="238"/>
      <c r="CJ107" s="238"/>
      <c r="CK107" s="238"/>
      <c r="CL107" s="238"/>
      <c r="CM107" s="238"/>
      <c r="CN107" s="238"/>
      <c r="CO107" s="238"/>
      <c r="CP107" s="238"/>
      <c r="CQ107" s="238"/>
      <c r="CR107" s="238"/>
      <c r="CS107" s="238"/>
      <c r="CT107" s="238"/>
      <c r="CU107" s="238"/>
      <c r="CV107" s="238"/>
      <c r="CW107" s="238"/>
      <c r="CX107" s="238"/>
      <c r="CY107" s="238"/>
      <c r="CZ107" s="238"/>
      <c r="DA107" s="238"/>
      <c r="DB107" s="238"/>
      <c r="DC107" s="238"/>
      <c r="DD107" s="238"/>
      <c r="DE107" s="238"/>
      <c r="DF107" s="238"/>
      <c r="DG107" s="238"/>
      <c r="DH107" s="238"/>
      <c r="DI107" s="238"/>
      <c r="DJ107" s="238"/>
      <c r="DK107" s="238"/>
      <c r="DL107" s="238"/>
      <c r="DM107" s="238"/>
      <c r="DN107" s="238"/>
      <c r="DO107" s="238"/>
      <c r="DP107" s="238"/>
      <c r="DQ107" s="238"/>
      <c r="DR107" s="238"/>
      <c r="DS107" s="238"/>
      <c r="DT107" s="238"/>
      <c r="DU107" s="238"/>
      <c r="DV107" s="238"/>
      <c r="DW107" s="238"/>
      <c r="DX107" s="238"/>
      <c r="DY107" s="238"/>
      <c r="DZ107" s="238"/>
    </row>
    <row r="108" spans="1:131" s="218" customFormat="1" ht="26.25" customHeight="1" x14ac:dyDescent="0.15">
      <c r="A108" s="917" t="s">
        <v>407</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408</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18" customFormat="1" ht="26.25" customHeight="1" x14ac:dyDescent="0.15">
      <c r="A109" s="912" t="s">
        <v>409</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410</v>
      </c>
      <c r="AB109" s="893"/>
      <c r="AC109" s="893"/>
      <c r="AD109" s="893"/>
      <c r="AE109" s="894"/>
      <c r="AF109" s="892" t="s">
        <v>411</v>
      </c>
      <c r="AG109" s="893"/>
      <c r="AH109" s="893"/>
      <c r="AI109" s="893"/>
      <c r="AJ109" s="894"/>
      <c r="AK109" s="892" t="s">
        <v>295</v>
      </c>
      <c r="AL109" s="893"/>
      <c r="AM109" s="893"/>
      <c r="AN109" s="893"/>
      <c r="AO109" s="894"/>
      <c r="AP109" s="892" t="s">
        <v>412</v>
      </c>
      <c r="AQ109" s="893"/>
      <c r="AR109" s="893"/>
      <c r="AS109" s="893"/>
      <c r="AT109" s="895"/>
      <c r="AU109" s="912" t="s">
        <v>409</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410</v>
      </c>
      <c r="BR109" s="893"/>
      <c r="BS109" s="893"/>
      <c r="BT109" s="893"/>
      <c r="BU109" s="894"/>
      <c r="BV109" s="892" t="s">
        <v>411</v>
      </c>
      <c r="BW109" s="893"/>
      <c r="BX109" s="893"/>
      <c r="BY109" s="893"/>
      <c r="BZ109" s="894"/>
      <c r="CA109" s="892" t="s">
        <v>295</v>
      </c>
      <c r="CB109" s="893"/>
      <c r="CC109" s="893"/>
      <c r="CD109" s="893"/>
      <c r="CE109" s="894"/>
      <c r="CF109" s="913" t="s">
        <v>412</v>
      </c>
      <c r="CG109" s="913"/>
      <c r="CH109" s="913"/>
      <c r="CI109" s="913"/>
      <c r="CJ109" s="913"/>
      <c r="CK109" s="892" t="s">
        <v>413</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410</v>
      </c>
      <c r="DH109" s="893"/>
      <c r="DI109" s="893"/>
      <c r="DJ109" s="893"/>
      <c r="DK109" s="894"/>
      <c r="DL109" s="892" t="s">
        <v>411</v>
      </c>
      <c r="DM109" s="893"/>
      <c r="DN109" s="893"/>
      <c r="DO109" s="893"/>
      <c r="DP109" s="894"/>
      <c r="DQ109" s="892" t="s">
        <v>295</v>
      </c>
      <c r="DR109" s="893"/>
      <c r="DS109" s="893"/>
      <c r="DT109" s="893"/>
      <c r="DU109" s="894"/>
      <c r="DV109" s="892" t="s">
        <v>412</v>
      </c>
      <c r="DW109" s="893"/>
      <c r="DX109" s="893"/>
      <c r="DY109" s="893"/>
      <c r="DZ109" s="895"/>
    </row>
    <row r="110" spans="1:131" s="218" customFormat="1" ht="26.25" customHeight="1" x14ac:dyDescent="0.15">
      <c r="A110" s="896" t="s">
        <v>414</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623352</v>
      </c>
      <c r="AB110" s="900"/>
      <c r="AC110" s="900"/>
      <c r="AD110" s="900"/>
      <c r="AE110" s="901"/>
      <c r="AF110" s="902">
        <v>668830</v>
      </c>
      <c r="AG110" s="900"/>
      <c r="AH110" s="900"/>
      <c r="AI110" s="900"/>
      <c r="AJ110" s="901"/>
      <c r="AK110" s="902">
        <v>635849</v>
      </c>
      <c r="AL110" s="900"/>
      <c r="AM110" s="900"/>
      <c r="AN110" s="900"/>
      <c r="AO110" s="901"/>
      <c r="AP110" s="903">
        <v>26.4</v>
      </c>
      <c r="AQ110" s="904"/>
      <c r="AR110" s="904"/>
      <c r="AS110" s="904"/>
      <c r="AT110" s="905"/>
      <c r="AU110" s="906" t="s">
        <v>69</v>
      </c>
      <c r="AV110" s="907"/>
      <c r="AW110" s="907"/>
      <c r="AX110" s="907"/>
      <c r="AY110" s="907"/>
      <c r="AZ110" s="929" t="s">
        <v>415</v>
      </c>
      <c r="BA110" s="897"/>
      <c r="BB110" s="897"/>
      <c r="BC110" s="897"/>
      <c r="BD110" s="897"/>
      <c r="BE110" s="897"/>
      <c r="BF110" s="897"/>
      <c r="BG110" s="897"/>
      <c r="BH110" s="897"/>
      <c r="BI110" s="897"/>
      <c r="BJ110" s="897"/>
      <c r="BK110" s="897"/>
      <c r="BL110" s="897"/>
      <c r="BM110" s="897"/>
      <c r="BN110" s="897"/>
      <c r="BO110" s="897"/>
      <c r="BP110" s="898"/>
      <c r="BQ110" s="930">
        <v>4712324</v>
      </c>
      <c r="BR110" s="931"/>
      <c r="BS110" s="931"/>
      <c r="BT110" s="931"/>
      <c r="BU110" s="931"/>
      <c r="BV110" s="931">
        <v>5873799</v>
      </c>
      <c r="BW110" s="931"/>
      <c r="BX110" s="931"/>
      <c r="BY110" s="931"/>
      <c r="BZ110" s="931"/>
      <c r="CA110" s="931">
        <v>5777066</v>
      </c>
      <c r="CB110" s="931"/>
      <c r="CC110" s="931"/>
      <c r="CD110" s="931"/>
      <c r="CE110" s="931"/>
      <c r="CF110" s="944">
        <v>239.7</v>
      </c>
      <c r="CG110" s="945"/>
      <c r="CH110" s="945"/>
      <c r="CI110" s="945"/>
      <c r="CJ110" s="945"/>
      <c r="CK110" s="946" t="s">
        <v>416</v>
      </c>
      <c r="CL110" s="947"/>
      <c r="CM110" s="929" t="s">
        <v>417</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122</v>
      </c>
      <c r="DH110" s="931"/>
      <c r="DI110" s="931"/>
      <c r="DJ110" s="931"/>
      <c r="DK110" s="931"/>
      <c r="DL110" s="931" t="s">
        <v>122</v>
      </c>
      <c r="DM110" s="931"/>
      <c r="DN110" s="931"/>
      <c r="DO110" s="931"/>
      <c r="DP110" s="931"/>
      <c r="DQ110" s="931" t="s">
        <v>122</v>
      </c>
      <c r="DR110" s="931"/>
      <c r="DS110" s="931"/>
      <c r="DT110" s="931"/>
      <c r="DU110" s="931"/>
      <c r="DV110" s="932" t="s">
        <v>122</v>
      </c>
      <c r="DW110" s="932"/>
      <c r="DX110" s="932"/>
      <c r="DY110" s="932"/>
      <c r="DZ110" s="933"/>
    </row>
    <row r="111" spans="1:131" s="218" customFormat="1" ht="26.25" customHeight="1" x14ac:dyDescent="0.15">
      <c r="A111" s="934" t="s">
        <v>418</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122</v>
      </c>
      <c r="AB111" s="938"/>
      <c r="AC111" s="938"/>
      <c r="AD111" s="938"/>
      <c r="AE111" s="939"/>
      <c r="AF111" s="940" t="s">
        <v>122</v>
      </c>
      <c r="AG111" s="938"/>
      <c r="AH111" s="938"/>
      <c r="AI111" s="938"/>
      <c r="AJ111" s="939"/>
      <c r="AK111" s="940" t="s">
        <v>122</v>
      </c>
      <c r="AL111" s="938"/>
      <c r="AM111" s="938"/>
      <c r="AN111" s="938"/>
      <c r="AO111" s="939"/>
      <c r="AP111" s="941" t="s">
        <v>122</v>
      </c>
      <c r="AQ111" s="942"/>
      <c r="AR111" s="942"/>
      <c r="AS111" s="942"/>
      <c r="AT111" s="943"/>
      <c r="AU111" s="908"/>
      <c r="AV111" s="909"/>
      <c r="AW111" s="909"/>
      <c r="AX111" s="909"/>
      <c r="AY111" s="909"/>
      <c r="AZ111" s="922" t="s">
        <v>419</v>
      </c>
      <c r="BA111" s="923"/>
      <c r="BB111" s="923"/>
      <c r="BC111" s="923"/>
      <c r="BD111" s="923"/>
      <c r="BE111" s="923"/>
      <c r="BF111" s="923"/>
      <c r="BG111" s="923"/>
      <c r="BH111" s="923"/>
      <c r="BI111" s="923"/>
      <c r="BJ111" s="923"/>
      <c r="BK111" s="923"/>
      <c r="BL111" s="923"/>
      <c r="BM111" s="923"/>
      <c r="BN111" s="923"/>
      <c r="BO111" s="923"/>
      <c r="BP111" s="924"/>
      <c r="BQ111" s="925" t="s">
        <v>122</v>
      </c>
      <c r="BR111" s="926"/>
      <c r="BS111" s="926"/>
      <c r="BT111" s="926"/>
      <c r="BU111" s="926"/>
      <c r="BV111" s="926" t="s">
        <v>122</v>
      </c>
      <c r="BW111" s="926"/>
      <c r="BX111" s="926"/>
      <c r="BY111" s="926"/>
      <c r="BZ111" s="926"/>
      <c r="CA111" s="926" t="s">
        <v>122</v>
      </c>
      <c r="CB111" s="926"/>
      <c r="CC111" s="926"/>
      <c r="CD111" s="926"/>
      <c r="CE111" s="926"/>
      <c r="CF111" s="920" t="s">
        <v>122</v>
      </c>
      <c r="CG111" s="921"/>
      <c r="CH111" s="921"/>
      <c r="CI111" s="921"/>
      <c r="CJ111" s="921"/>
      <c r="CK111" s="948"/>
      <c r="CL111" s="949"/>
      <c r="CM111" s="922" t="s">
        <v>420</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122</v>
      </c>
      <c r="DH111" s="926"/>
      <c r="DI111" s="926"/>
      <c r="DJ111" s="926"/>
      <c r="DK111" s="926"/>
      <c r="DL111" s="926" t="s">
        <v>122</v>
      </c>
      <c r="DM111" s="926"/>
      <c r="DN111" s="926"/>
      <c r="DO111" s="926"/>
      <c r="DP111" s="926"/>
      <c r="DQ111" s="926" t="s">
        <v>122</v>
      </c>
      <c r="DR111" s="926"/>
      <c r="DS111" s="926"/>
      <c r="DT111" s="926"/>
      <c r="DU111" s="926"/>
      <c r="DV111" s="927" t="s">
        <v>122</v>
      </c>
      <c r="DW111" s="927"/>
      <c r="DX111" s="927"/>
      <c r="DY111" s="927"/>
      <c r="DZ111" s="928"/>
    </row>
    <row r="112" spans="1:131" s="218" customFormat="1" ht="26.25" customHeight="1" x14ac:dyDescent="0.15">
      <c r="A112" s="952" t="s">
        <v>421</v>
      </c>
      <c r="B112" s="953"/>
      <c r="C112" s="923" t="s">
        <v>422</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122</v>
      </c>
      <c r="AB112" s="959"/>
      <c r="AC112" s="959"/>
      <c r="AD112" s="959"/>
      <c r="AE112" s="960"/>
      <c r="AF112" s="961" t="s">
        <v>122</v>
      </c>
      <c r="AG112" s="959"/>
      <c r="AH112" s="959"/>
      <c r="AI112" s="959"/>
      <c r="AJ112" s="960"/>
      <c r="AK112" s="961" t="s">
        <v>122</v>
      </c>
      <c r="AL112" s="959"/>
      <c r="AM112" s="959"/>
      <c r="AN112" s="959"/>
      <c r="AO112" s="960"/>
      <c r="AP112" s="962" t="s">
        <v>122</v>
      </c>
      <c r="AQ112" s="963"/>
      <c r="AR112" s="963"/>
      <c r="AS112" s="963"/>
      <c r="AT112" s="964"/>
      <c r="AU112" s="908"/>
      <c r="AV112" s="909"/>
      <c r="AW112" s="909"/>
      <c r="AX112" s="909"/>
      <c r="AY112" s="909"/>
      <c r="AZ112" s="922" t="s">
        <v>423</v>
      </c>
      <c r="BA112" s="923"/>
      <c r="BB112" s="923"/>
      <c r="BC112" s="923"/>
      <c r="BD112" s="923"/>
      <c r="BE112" s="923"/>
      <c r="BF112" s="923"/>
      <c r="BG112" s="923"/>
      <c r="BH112" s="923"/>
      <c r="BI112" s="923"/>
      <c r="BJ112" s="923"/>
      <c r="BK112" s="923"/>
      <c r="BL112" s="923"/>
      <c r="BM112" s="923"/>
      <c r="BN112" s="923"/>
      <c r="BO112" s="923"/>
      <c r="BP112" s="924"/>
      <c r="BQ112" s="925">
        <v>1306985</v>
      </c>
      <c r="BR112" s="926"/>
      <c r="BS112" s="926"/>
      <c r="BT112" s="926"/>
      <c r="BU112" s="926"/>
      <c r="BV112" s="926">
        <v>1238807</v>
      </c>
      <c r="BW112" s="926"/>
      <c r="BX112" s="926"/>
      <c r="BY112" s="926"/>
      <c r="BZ112" s="926"/>
      <c r="CA112" s="926">
        <v>1112929</v>
      </c>
      <c r="CB112" s="926"/>
      <c r="CC112" s="926"/>
      <c r="CD112" s="926"/>
      <c r="CE112" s="926"/>
      <c r="CF112" s="920">
        <v>46.2</v>
      </c>
      <c r="CG112" s="921"/>
      <c r="CH112" s="921"/>
      <c r="CI112" s="921"/>
      <c r="CJ112" s="921"/>
      <c r="CK112" s="948"/>
      <c r="CL112" s="949"/>
      <c r="CM112" s="922" t="s">
        <v>424</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122</v>
      </c>
      <c r="DH112" s="926"/>
      <c r="DI112" s="926"/>
      <c r="DJ112" s="926"/>
      <c r="DK112" s="926"/>
      <c r="DL112" s="926" t="s">
        <v>122</v>
      </c>
      <c r="DM112" s="926"/>
      <c r="DN112" s="926"/>
      <c r="DO112" s="926"/>
      <c r="DP112" s="926"/>
      <c r="DQ112" s="926" t="s">
        <v>122</v>
      </c>
      <c r="DR112" s="926"/>
      <c r="DS112" s="926"/>
      <c r="DT112" s="926"/>
      <c r="DU112" s="926"/>
      <c r="DV112" s="927" t="s">
        <v>122</v>
      </c>
      <c r="DW112" s="927"/>
      <c r="DX112" s="927"/>
      <c r="DY112" s="927"/>
      <c r="DZ112" s="928"/>
    </row>
    <row r="113" spans="1:130" s="218" customFormat="1" ht="26.25" customHeight="1" x14ac:dyDescent="0.15">
      <c r="A113" s="954"/>
      <c r="B113" s="955"/>
      <c r="C113" s="923" t="s">
        <v>425</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155840</v>
      </c>
      <c r="AB113" s="938"/>
      <c r="AC113" s="938"/>
      <c r="AD113" s="938"/>
      <c r="AE113" s="939"/>
      <c r="AF113" s="940">
        <v>163232</v>
      </c>
      <c r="AG113" s="938"/>
      <c r="AH113" s="938"/>
      <c r="AI113" s="938"/>
      <c r="AJ113" s="939"/>
      <c r="AK113" s="940">
        <v>121929</v>
      </c>
      <c r="AL113" s="938"/>
      <c r="AM113" s="938"/>
      <c r="AN113" s="938"/>
      <c r="AO113" s="939"/>
      <c r="AP113" s="941">
        <v>5.0999999999999996</v>
      </c>
      <c r="AQ113" s="942"/>
      <c r="AR113" s="942"/>
      <c r="AS113" s="942"/>
      <c r="AT113" s="943"/>
      <c r="AU113" s="908"/>
      <c r="AV113" s="909"/>
      <c r="AW113" s="909"/>
      <c r="AX113" s="909"/>
      <c r="AY113" s="909"/>
      <c r="AZ113" s="922" t="s">
        <v>426</v>
      </c>
      <c r="BA113" s="923"/>
      <c r="BB113" s="923"/>
      <c r="BC113" s="923"/>
      <c r="BD113" s="923"/>
      <c r="BE113" s="923"/>
      <c r="BF113" s="923"/>
      <c r="BG113" s="923"/>
      <c r="BH113" s="923"/>
      <c r="BI113" s="923"/>
      <c r="BJ113" s="923"/>
      <c r="BK113" s="923"/>
      <c r="BL113" s="923"/>
      <c r="BM113" s="923"/>
      <c r="BN113" s="923"/>
      <c r="BO113" s="923"/>
      <c r="BP113" s="924"/>
      <c r="BQ113" s="925" t="s">
        <v>122</v>
      </c>
      <c r="BR113" s="926"/>
      <c r="BS113" s="926"/>
      <c r="BT113" s="926"/>
      <c r="BU113" s="926"/>
      <c r="BV113" s="926" t="s">
        <v>122</v>
      </c>
      <c r="BW113" s="926"/>
      <c r="BX113" s="926"/>
      <c r="BY113" s="926"/>
      <c r="BZ113" s="926"/>
      <c r="CA113" s="926" t="s">
        <v>122</v>
      </c>
      <c r="CB113" s="926"/>
      <c r="CC113" s="926"/>
      <c r="CD113" s="926"/>
      <c r="CE113" s="926"/>
      <c r="CF113" s="920" t="s">
        <v>122</v>
      </c>
      <c r="CG113" s="921"/>
      <c r="CH113" s="921"/>
      <c r="CI113" s="921"/>
      <c r="CJ113" s="921"/>
      <c r="CK113" s="948"/>
      <c r="CL113" s="949"/>
      <c r="CM113" s="922" t="s">
        <v>427</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122</v>
      </c>
      <c r="DH113" s="959"/>
      <c r="DI113" s="959"/>
      <c r="DJ113" s="959"/>
      <c r="DK113" s="960"/>
      <c r="DL113" s="961" t="s">
        <v>122</v>
      </c>
      <c r="DM113" s="959"/>
      <c r="DN113" s="959"/>
      <c r="DO113" s="959"/>
      <c r="DP113" s="960"/>
      <c r="DQ113" s="961" t="s">
        <v>122</v>
      </c>
      <c r="DR113" s="959"/>
      <c r="DS113" s="959"/>
      <c r="DT113" s="959"/>
      <c r="DU113" s="960"/>
      <c r="DV113" s="962" t="s">
        <v>122</v>
      </c>
      <c r="DW113" s="963"/>
      <c r="DX113" s="963"/>
      <c r="DY113" s="963"/>
      <c r="DZ113" s="964"/>
    </row>
    <row r="114" spans="1:130" s="218" customFormat="1" ht="26.25" customHeight="1" x14ac:dyDescent="0.15">
      <c r="A114" s="954"/>
      <c r="B114" s="955"/>
      <c r="C114" s="923" t="s">
        <v>428</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t="s">
        <v>122</v>
      </c>
      <c r="AB114" s="959"/>
      <c r="AC114" s="959"/>
      <c r="AD114" s="959"/>
      <c r="AE114" s="960"/>
      <c r="AF114" s="961" t="s">
        <v>122</v>
      </c>
      <c r="AG114" s="959"/>
      <c r="AH114" s="959"/>
      <c r="AI114" s="959"/>
      <c r="AJ114" s="960"/>
      <c r="AK114" s="961" t="s">
        <v>122</v>
      </c>
      <c r="AL114" s="959"/>
      <c r="AM114" s="959"/>
      <c r="AN114" s="959"/>
      <c r="AO114" s="960"/>
      <c r="AP114" s="962" t="s">
        <v>122</v>
      </c>
      <c r="AQ114" s="963"/>
      <c r="AR114" s="963"/>
      <c r="AS114" s="963"/>
      <c r="AT114" s="964"/>
      <c r="AU114" s="908"/>
      <c r="AV114" s="909"/>
      <c r="AW114" s="909"/>
      <c r="AX114" s="909"/>
      <c r="AY114" s="909"/>
      <c r="AZ114" s="922" t="s">
        <v>429</v>
      </c>
      <c r="BA114" s="923"/>
      <c r="BB114" s="923"/>
      <c r="BC114" s="923"/>
      <c r="BD114" s="923"/>
      <c r="BE114" s="923"/>
      <c r="BF114" s="923"/>
      <c r="BG114" s="923"/>
      <c r="BH114" s="923"/>
      <c r="BI114" s="923"/>
      <c r="BJ114" s="923"/>
      <c r="BK114" s="923"/>
      <c r="BL114" s="923"/>
      <c r="BM114" s="923"/>
      <c r="BN114" s="923"/>
      <c r="BO114" s="923"/>
      <c r="BP114" s="924"/>
      <c r="BQ114" s="925">
        <v>723986</v>
      </c>
      <c r="BR114" s="926"/>
      <c r="BS114" s="926"/>
      <c r="BT114" s="926"/>
      <c r="BU114" s="926"/>
      <c r="BV114" s="926">
        <v>741246</v>
      </c>
      <c r="BW114" s="926"/>
      <c r="BX114" s="926"/>
      <c r="BY114" s="926"/>
      <c r="BZ114" s="926"/>
      <c r="CA114" s="926">
        <v>765323</v>
      </c>
      <c r="CB114" s="926"/>
      <c r="CC114" s="926"/>
      <c r="CD114" s="926"/>
      <c r="CE114" s="926"/>
      <c r="CF114" s="920">
        <v>31.8</v>
      </c>
      <c r="CG114" s="921"/>
      <c r="CH114" s="921"/>
      <c r="CI114" s="921"/>
      <c r="CJ114" s="921"/>
      <c r="CK114" s="948"/>
      <c r="CL114" s="949"/>
      <c r="CM114" s="922" t="s">
        <v>430</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122</v>
      </c>
      <c r="DH114" s="959"/>
      <c r="DI114" s="959"/>
      <c r="DJ114" s="959"/>
      <c r="DK114" s="960"/>
      <c r="DL114" s="961" t="s">
        <v>122</v>
      </c>
      <c r="DM114" s="959"/>
      <c r="DN114" s="959"/>
      <c r="DO114" s="959"/>
      <c r="DP114" s="960"/>
      <c r="DQ114" s="961" t="s">
        <v>122</v>
      </c>
      <c r="DR114" s="959"/>
      <c r="DS114" s="959"/>
      <c r="DT114" s="959"/>
      <c r="DU114" s="960"/>
      <c r="DV114" s="962" t="s">
        <v>122</v>
      </c>
      <c r="DW114" s="963"/>
      <c r="DX114" s="963"/>
      <c r="DY114" s="963"/>
      <c r="DZ114" s="964"/>
    </row>
    <row r="115" spans="1:130" s="218" customFormat="1" ht="26.25" customHeight="1" x14ac:dyDescent="0.15">
      <c r="A115" s="954"/>
      <c r="B115" s="955"/>
      <c r="C115" s="923" t="s">
        <v>431</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v>3303</v>
      </c>
      <c r="AB115" s="938"/>
      <c r="AC115" s="938"/>
      <c r="AD115" s="938"/>
      <c r="AE115" s="939"/>
      <c r="AF115" s="940">
        <v>2714</v>
      </c>
      <c r="AG115" s="938"/>
      <c r="AH115" s="938"/>
      <c r="AI115" s="938"/>
      <c r="AJ115" s="939"/>
      <c r="AK115" s="940">
        <v>2188</v>
      </c>
      <c r="AL115" s="938"/>
      <c r="AM115" s="938"/>
      <c r="AN115" s="938"/>
      <c r="AO115" s="939"/>
      <c r="AP115" s="941">
        <v>0.1</v>
      </c>
      <c r="AQ115" s="942"/>
      <c r="AR115" s="942"/>
      <c r="AS115" s="942"/>
      <c r="AT115" s="943"/>
      <c r="AU115" s="908"/>
      <c r="AV115" s="909"/>
      <c r="AW115" s="909"/>
      <c r="AX115" s="909"/>
      <c r="AY115" s="909"/>
      <c r="AZ115" s="922" t="s">
        <v>432</v>
      </c>
      <c r="BA115" s="923"/>
      <c r="BB115" s="923"/>
      <c r="BC115" s="923"/>
      <c r="BD115" s="923"/>
      <c r="BE115" s="923"/>
      <c r="BF115" s="923"/>
      <c r="BG115" s="923"/>
      <c r="BH115" s="923"/>
      <c r="BI115" s="923"/>
      <c r="BJ115" s="923"/>
      <c r="BK115" s="923"/>
      <c r="BL115" s="923"/>
      <c r="BM115" s="923"/>
      <c r="BN115" s="923"/>
      <c r="BO115" s="923"/>
      <c r="BP115" s="924"/>
      <c r="BQ115" s="925" t="s">
        <v>122</v>
      </c>
      <c r="BR115" s="926"/>
      <c r="BS115" s="926"/>
      <c r="BT115" s="926"/>
      <c r="BU115" s="926"/>
      <c r="BV115" s="926" t="s">
        <v>122</v>
      </c>
      <c r="BW115" s="926"/>
      <c r="BX115" s="926"/>
      <c r="BY115" s="926"/>
      <c r="BZ115" s="926"/>
      <c r="CA115" s="926" t="s">
        <v>122</v>
      </c>
      <c r="CB115" s="926"/>
      <c r="CC115" s="926"/>
      <c r="CD115" s="926"/>
      <c r="CE115" s="926"/>
      <c r="CF115" s="920" t="s">
        <v>122</v>
      </c>
      <c r="CG115" s="921"/>
      <c r="CH115" s="921"/>
      <c r="CI115" s="921"/>
      <c r="CJ115" s="921"/>
      <c r="CK115" s="948"/>
      <c r="CL115" s="949"/>
      <c r="CM115" s="922" t="s">
        <v>433</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122</v>
      </c>
      <c r="DH115" s="959"/>
      <c r="DI115" s="959"/>
      <c r="DJ115" s="959"/>
      <c r="DK115" s="960"/>
      <c r="DL115" s="961" t="s">
        <v>122</v>
      </c>
      <c r="DM115" s="959"/>
      <c r="DN115" s="959"/>
      <c r="DO115" s="959"/>
      <c r="DP115" s="960"/>
      <c r="DQ115" s="961" t="s">
        <v>122</v>
      </c>
      <c r="DR115" s="959"/>
      <c r="DS115" s="959"/>
      <c r="DT115" s="959"/>
      <c r="DU115" s="960"/>
      <c r="DV115" s="962" t="s">
        <v>122</v>
      </c>
      <c r="DW115" s="963"/>
      <c r="DX115" s="963"/>
      <c r="DY115" s="963"/>
      <c r="DZ115" s="964"/>
    </row>
    <row r="116" spans="1:130" s="218" customFormat="1" ht="26.25" customHeight="1" x14ac:dyDescent="0.15">
      <c r="A116" s="956"/>
      <c r="B116" s="957"/>
      <c r="C116" s="965" t="s">
        <v>434</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v>212</v>
      </c>
      <c r="AB116" s="959"/>
      <c r="AC116" s="959"/>
      <c r="AD116" s="959"/>
      <c r="AE116" s="960"/>
      <c r="AF116" s="961">
        <v>744</v>
      </c>
      <c r="AG116" s="959"/>
      <c r="AH116" s="959"/>
      <c r="AI116" s="959"/>
      <c r="AJ116" s="960"/>
      <c r="AK116" s="961">
        <v>795</v>
      </c>
      <c r="AL116" s="959"/>
      <c r="AM116" s="959"/>
      <c r="AN116" s="959"/>
      <c r="AO116" s="960"/>
      <c r="AP116" s="962">
        <v>0</v>
      </c>
      <c r="AQ116" s="963"/>
      <c r="AR116" s="963"/>
      <c r="AS116" s="963"/>
      <c r="AT116" s="964"/>
      <c r="AU116" s="908"/>
      <c r="AV116" s="909"/>
      <c r="AW116" s="909"/>
      <c r="AX116" s="909"/>
      <c r="AY116" s="909"/>
      <c r="AZ116" s="967" t="s">
        <v>435</v>
      </c>
      <c r="BA116" s="968"/>
      <c r="BB116" s="968"/>
      <c r="BC116" s="968"/>
      <c r="BD116" s="968"/>
      <c r="BE116" s="968"/>
      <c r="BF116" s="968"/>
      <c r="BG116" s="968"/>
      <c r="BH116" s="968"/>
      <c r="BI116" s="968"/>
      <c r="BJ116" s="968"/>
      <c r="BK116" s="968"/>
      <c r="BL116" s="968"/>
      <c r="BM116" s="968"/>
      <c r="BN116" s="968"/>
      <c r="BO116" s="968"/>
      <c r="BP116" s="969"/>
      <c r="BQ116" s="925" t="s">
        <v>122</v>
      </c>
      <c r="BR116" s="926"/>
      <c r="BS116" s="926"/>
      <c r="BT116" s="926"/>
      <c r="BU116" s="926"/>
      <c r="BV116" s="926" t="s">
        <v>122</v>
      </c>
      <c r="BW116" s="926"/>
      <c r="BX116" s="926"/>
      <c r="BY116" s="926"/>
      <c r="BZ116" s="926"/>
      <c r="CA116" s="926" t="s">
        <v>122</v>
      </c>
      <c r="CB116" s="926"/>
      <c r="CC116" s="926"/>
      <c r="CD116" s="926"/>
      <c r="CE116" s="926"/>
      <c r="CF116" s="920" t="s">
        <v>122</v>
      </c>
      <c r="CG116" s="921"/>
      <c r="CH116" s="921"/>
      <c r="CI116" s="921"/>
      <c r="CJ116" s="921"/>
      <c r="CK116" s="948"/>
      <c r="CL116" s="949"/>
      <c r="CM116" s="922" t="s">
        <v>436</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122</v>
      </c>
      <c r="DH116" s="959"/>
      <c r="DI116" s="959"/>
      <c r="DJ116" s="959"/>
      <c r="DK116" s="960"/>
      <c r="DL116" s="961" t="s">
        <v>122</v>
      </c>
      <c r="DM116" s="959"/>
      <c r="DN116" s="959"/>
      <c r="DO116" s="959"/>
      <c r="DP116" s="960"/>
      <c r="DQ116" s="961" t="s">
        <v>122</v>
      </c>
      <c r="DR116" s="959"/>
      <c r="DS116" s="959"/>
      <c r="DT116" s="959"/>
      <c r="DU116" s="960"/>
      <c r="DV116" s="962" t="s">
        <v>122</v>
      </c>
      <c r="DW116" s="963"/>
      <c r="DX116" s="963"/>
      <c r="DY116" s="963"/>
      <c r="DZ116" s="964"/>
    </row>
    <row r="117" spans="1:130" s="218" customFormat="1" ht="26.25" customHeight="1" x14ac:dyDescent="0.15">
      <c r="A117" s="912" t="s">
        <v>178</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437</v>
      </c>
      <c r="Z117" s="894"/>
      <c r="AA117" s="978">
        <v>782707</v>
      </c>
      <c r="AB117" s="979"/>
      <c r="AC117" s="979"/>
      <c r="AD117" s="979"/>
      <c r="AE117" s="980"/>
      <c r="AF117" s="981">
        <v>835520</v>
      </c>
      <c r="AG117" s="979"/>
      <c r="AH117" s="979"/>
      <c r="AI117" s="979"/>
      <c r="AJ117" s="980"/>
      <c r="AK117" s="981">
        <v>760761</v>
      </c>
      <c r="AL117" s="979"/>
      <c r="AM117" s="979"/>
      <c r="AN117" s="979"/>
      <c r="AO117" s="980"/>
      <c r="AP117" s="982"/>
      <c r="AQ117" s="983"/>
      <c r="AR117" s="983"/>
      <c r="AS117" s="983"/>
      <c r="AT117" s="984"/>
      <c r="AU117" s="908"/>
      <c r="AV117" s="909"/>
      <c r="AW117" s="909"/>
      <c r="AX117" s="909"/>
      <c r="AY117" s="909"/>
      <c r="AZ117" s="974" t="s">
        <v>438</v>
      </c>
      <c r="BA117" s="975"/>
      <c r="BB117" s="975"/>
      <c r="BC117" s="975"/>
      <c r="BD117" s="975"/>
      <c r="BE117" s="975"/>
      <c r="BF117" s="975"/>
      <c r="BG117" s="975"/>
      <c r="BH117" s="975"/>
      <c r="BI117" s="975"/>
      <c r="BJ117" s="975"/>
      <c r="BK117" s="975"/>
      <c r="BL117" s="975"/>
      <c r="BM117" s="975"/>
      <c r="BN117" s="975"/>
      <c r="BO117" s="975"/>
      <c r="BP117" s="976"/>
      <c r="BQ117" s="925" t="s">
        <v>122</v>
      </c>
      <c r="BR117" s="926"/>
      <c r="BS117" s="926"/>
      <c r="BT117" s="926"/>
      <c r="BU117" s="926"/>
      <c r="BV117" s="926" t="s">
        <v>122</v>
      </c>
      <c r="BW117" s="926"/>
      <c r="BX117" s="926"/>
      <c r="BY117" s="926"/>
      <c r="BZ117" s="926"/>
      <c r="CA117" s="926" t="s">
        <v>122</v>
      </c>
      <c r="CB117" s="926"/>
      <c r="CC117" s="926"/>
      <c r="CD117" s="926"/>
      <c r="CE117" s="926"/>
      <c r="CF117" s="920" t="s">
        <v>122</v>
      </c>
      <c r="CG117" s="921"/>
      <c r="CH117" s="921"/>
      <c r="CI117" s="921"/>
      <c r="CJ117" s="921"/>
      <c r="CK117" s="948"/>
      <c r="CL117" s="949"/>
      <c r="CM117" s="922" t="s">
        <v>439</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122</v>
      </c>
      <c r="DH117" s="959"/>
      <c r="DI117" s="959"/>
      <c r="DJ117" s="959"/>
      <c r="DK117" s="960"/>
      <c r="DL117" s="961" t="s">
        <v>122</v>
      </c>
      <c r="DM117" s="959"/>
      <c r="DN117" s="959"/>
      <c r="DO117" s="959"/>
      <c r="DP117" s="960"/>
      <c r="DQ117" s="961" t="s">
        <v>122</v>
      </c>
      <c r="DR117" s="959"/>
      <c r="DS117" s="959"/>
      <c r="DT117" s="959"/>
      <c r="DU117" s="960"/>
      <c r="DV117" s="962" t="s">
        <v>122</v>
      </c>
      <c r="DW117" s="963"/>
      <c r="DX117" s="963"/>
      <c r="DY117" s="963"/>
      <c r="DZ117" s="964"/>
    </row>
    <row r="118" spans="1:130" s="218" customFormat="1" ht="26.25" customHeight="1" x14ac:dyDescent="0.15">
      <c r="A118" s="912" t="s">
        <v>413</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410</v>
      </c>
      <c r="AB118" s="893"/>
      <c r="AC118" s="893"/>
      <c r="AD118" s="893"/>
      <c r="AE118" s="894"/>
      <c r="AF118" s="892" t="s">
        <v>411</v>
      </c>
      <c r="AG118" s="893"/>
      <c r="AH118" s="893"/>
      <c r="AI118" s="893"/>
      <c r="AJ118" s="894"/>
      <c r="AK118" s="892" t="s">
        <v>295</v>
      </c>
      <c r="AL118" s="893"/>
      <c r="AM118" s="893"/>
      <c r="AN118" s="893"/>
      <c r="AO118" s="894"/>
      <c r="AP118" s="970" t="s">
        <v>412</v>
      </c>
      <c r="AQ118" s="971"/>
      <c r="AR118" s="971"/>
      <c r="AS118" s="971"/>
      <c r="AT118" s="972"/>
      <c r="AU118" s="908"/>
      <c r="AV118" s="909"/>
      <c r="AW118" s="909"/>
      <c r="AX118" s="909"/>
      <c r="AY118" s="909"/>
      <c r="AZ118" s="973" t="s">
        <v>440</v>
      </c>
      <c r="BA118" s="965"/>
      <c r="BB118" s="965"/>
      <c r="BC118" s="965"/>
      <c r="BD118" s="965"/>
      <c r="BE118" s="965"/>
      <c r="BF118" s="965"/>
      <c r="BG118" s="965"/>
      <c r="BH118" s="965"/>
      <c r="BI118" s="965"/>
      <c r="BJ118" s="965"/>
      <c r="BK118" s="965"/>
      <c r="BL118" s="965"/>
      <c r="BM118" s="965"/>
      <c r="BN118" s="965"/>
      <c r="BO118" s="965"/>
      <c r="BP118" s="966"/>
      <c r="BQ118" s="999" t="s">
        <v>122</v>
      </c>
      <c r="BR118" s="1000"/>
      <c r="BS118" s="1000"/>
      <c r="BT118" s="1000"/>
      <c r="BU118" s="1000"/>
      <c r="BV118" s="1000" t="s">
        <v>122</v>
      </c>
      <c r="BW118" s="1000"/>
      <c r="BX118" s="1000"/>
      <c r="BY118" s="1000"/>
      <c r="BZ118" s="1000"/>
      <c r="CA118" s="1000" t="s">
        <v>122</v>
      </c>
      <c r="CB118" s="1000"/>
      <c r="CC118" s="1000"/>
      <c r="CD118" s="1000"/>
      <c r="CE118" s="1000"/>
      <c r="CF118" s="920" t="s">
        <v>122</v>
      </c>
      <c r="CG118" s="921"/>
      <c r="CH118" s="921"/>
      <c r="CI118" s="921"/>
      <c r="CJ118" s="921"/>
      <c r="CK118" s="948"/>
      <c r="CL118" s="949"/>
      <c r="CM118" s="922" t="s">
        <v>441</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122</v>
      </c>
      <c r="DH118" s="959"/>
      <c r="DI118" s="959"/>
      <c r="DJ118" s="959"/>
      <c r="DK118" s="960"/>
      <c r="DL118" s="961" t="s">
        <v>122</v>
      </c>
      <c r="DM118" s="959"/>
      <c r="DN118" s="959"/>
      <c r="DO118" s="959"/>
      <c r="DP118" s="960"/>
      <c r="DQ118" s="961" t="s">
        <v>122</v>
      </c>
      <c r="DR118" s="959"/>
      <c r="DS118" s="959"/>
      <c r="DT118" s="959"/>
      <c r="DU118" s="960"/>
      <c r="DV118" s="962" t="s">
        <v>122</v>
      </c>
      <c r="DW118" s="963"/>
      <c r="DX118" s="963"/>
      <c r="DY118" s="963"/>
      <c r="DZ118" s="964"/>
    </row>
    <row r="119" spans="1:130" s="218" customFormat="1" ht="26.25" customHeight="1" x14ac:dyDescent="0.15">
      <c r="A119" s="1062" t="s">
        <v>416</v>
      </c>
      <c r="B119" s="947"/>
      <c r="C119" s="929" t="s">
        <v>417</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122</v>
      </c>
      <c r="AB119" s="900"/>
      <c r="AC119" s="900"/>
      <c r="AD119" s="900"/>
      <c r="AE119" s="901"/>
      <c r="AF119" s="902" t="s">
        <v>122</v>
      </c>
      <c r="AG119" s="900"/>
      <c r="AH119" s="900"/>
      <c r="AI119" s="900"/>
      <c r="AJ119" s="901"/>
      <c r="AK119" s="902" t="s">
        <v>122</v>
      </c>
      <c r="AL119" s="900"/>
      <c r="AM119" s="900"/>
      <c r="AN119" s="900"/>
      <c r="AO119" s="901"/>
      <c r="AP119" s="903" t="s">
        <v>122</v>
      </c>
      <c r="AQ119" s="904"/>
      <c r="AR119" s="904"/>
      <c r="AS119" s="904"/>
      <c r="AT119" s="905"/>
      <c r="AU119" s="910"/>
      <c r="AV119" s="911"/>
      <c r="AW119" s="911"/>
      <c r="AX119" s="911"/>
      <c r="AY119" s="911"/>
      <c r="AZ119" s="239" t="s">
        <v>178</v>
      </c>
      <c r="BA119" s="239"/>
      <c r="BB119" s="239"/>
      <c r="BC119" s="239"/>
      <c r="BD119" s="239"/>
      <c r="BE119" s="239"/>
      <c r="BF119" s="239"/>
      <c r="BG119" s="239"/>
      <c r="BH119" s="239"/>
      <c r="BI119" s="239"/>
      <c r="BJ119" s="239"/>
      <c r="BK119" s="239"/>
      <c r="BL119" s="239"/>
      <c r="BM119" s="239"/>
      <c r="BN119" s="239"/>
      <c r="BO119" s="977" t="s">
        <v>442</v>
      </c>
      <c r="BP119" s="1005"/>
      <c r="BQ119" s="999">
        <v>6743295</v>
      </c>
      <c r="BR119" s="1000"/>
      <c r="BS119" s="1000"/>
      <c r="BT119" s="1000"/>
      <c r="BU119" s="1000"/>
      <c r="BV119" s="1000">
        <v>7853852</v>
      </c>
      <c r="BW119" s="1000"/>
      <c r="BX119" s="1000"/>
      <c r="BY119" s="1000"/>
      <c r="BZ119" s="1000"/>
      <c r="CA119" s="1000">
        <v>7655318</v>
      </c>
      <c r="CB119" s="1000"/>
      <c r="CC119" s="1000"/>
      <c r="CD119" s="1000"/>
      <c r="CE119" s="1000"/>
      <c r="CF119" s="1001"/>
      <c r="CG119" s="1002"/>
      <c r="CH119" s="1002"/>
      <c r="CI119" s="1002"/>
      <c r="CJ119" s="1003"/>
      <c r="CK119" s="950"/>
      <c r="CL119" s="951"/>
      <c r="CM119" s="973" t="s">
        <v>443</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122</v>
      </c>
      <c r="DH119" s="986"/>
      <c r="DI119" s="986"/>
      <c r="DJ119" s="986"/>
      <c r="DK119" s="987"/>
      <c r="DL119" s="985" t="s">
        <v>122</v>
      </c>
      <c r="DM119" s="986"/>
      <c r="DN119" s="986"/>
      <c r="DO119" s="986"/>
      <c r="DP119" s="987"/>
      <c r="DQ119" s="985" t="s">
        <v>122</v>
      </c>
      <c r="DR119" s="986"/>
      <c r="DS119" s="986"/>
      <c r="DT119" s="986"/>
      <c r="DU119" s="987"/>
      <c r="DV119" s="988" t="s">
        <v>122</v>
      </c>
      <c r="DW119" s="989"/>
      <c r="DX119" s="989"/>
      <c r="DY119" s="989"/>
      <c r="DZ119" s="990"/>
    </row>
    <row r="120" spans="1:130" s="218" customFormat="1" ht="26.25" customHeight="1" x14ac:dyDescent="0.15">
      <c r="A120" s="1063"/>
      <c r="B120" s="949"/>
      <c r="C120" s="922" t="s">
        <v>420</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122</v>
      </c>
      <c r="AB120" s="959"/>
      <c r="AC120" s="959"/>
      <c r="AD120" s="959"/>
      <c r="AE120" s="960"/>
      <c r="AF120" s="961" t="s">
        <v>122</v>
      </c>
      <c r="AG120" s="959"/>
      <c r="AH120" s="959"/>
      <c r="AI120" s="959"/>
      <c r="AJ120" s="960"/>
      <c r="AK120" s="961" t="s">
        <v>122</v>
      </c>
      <c r="AL120" s="959"/>
      <c r="AM120" s="959"/>
      <c r="AN120" s="959"/>
      <c r="AO120" s="960"/>
      <c r="AP120" s="962" t="s">
        <v>122</v>
      </c>
      <c r="AQ120" s="963"/>
      <c r="AR120" s="963"/>
      <c r="AS120" s="963"/>
      <c r="AT120" s="964"/>
      <c r="AU120" s="991" t="s">
        <v>444</v>
      </c>
      <c r="AV120" s="992"/>
      <c r="AW120" s="992"/>
      <c r="AX120" s="992"/>
      <c r="AY120" s="993"/>
      <c r="AZ120" s="929" t="s">
        <v>445</v>
      </c>
      <c r="BA120" s="897"/>
      <c r="BB120" s="897"/>
      <c r="BC120" s="897"/>
      <c r="BD120" s="897"/>
      <c r="BE120" s="897"/>
      <c r="BF120" s="897"/>
      <c r="BG120" s="897"/>
      <c r="BH120" s="897"/>
      <c r="BI120" s="897"/>
      <c r="BJ120" s="897"/>
      <c r="BK120" s="897"/>
      <c r="BL120" s="897"/>
      <c r="BM120" s="897"/>
      <c r="BN120" s="897"/>
      <c r="BO120" s="897"/>
      <c r="BP120" s="898"/>
      <c r="BQ120" s="930">
        <v>2485898</v>
      </c>
      <c r="BR120" s="931"/>
      <c r="BS120" s="931"/>
      <c r="BT120" s="931"/>
      <c r="BU120" s="931"/>
      <c r="BV120" s="931">
        <v>2469608</v>
      </c>
      <c r="BW120" s="931"/>
      <c r="BX120" s="931"/>
      <c r="BY120" s="931"/>
      <c r="BZ120" s="931"/>
      <c r="CA120" s="931">
        <v>2746059</v>
      </c>
      <c r="CB120" s="931"/>
      <c r="CC120" s="931"/>
      <c r="CD120" s="931"/>
      <c r="CE120" s="931"/>
      <c r="CF120" s="944">
        <v>113.9</v>
      </c>
      <c r="CG120" s="945"/>
      <c r="CH120" s="945"/>
      <c r="CI120" s="945"/>
      <c r="CJ120" s="945"/>
      <c r="CK120" s="1006" t="s">
        <v>446</v>
      </c>
      <c r="CL120" s="1007"/>
      <c r="CM120" s="1007"/>
      <c r="CN120" s="1007"/>
      <c r="CO120" s="1008"/>
      <c r="CP120" s="1014" t="s">
        <v>395</v>
      </c>
      <c r="CQ120" s="1015"/>
      <c r="CR120" s="1015"/>
      <c r="CS120" s="1015"/>
      <c r="CT120" s="1015"/>
      <c r="CU120" s="1015"/>
      <c r="CV120" s="1015"/>
      <c r="CW120" s="1015"/>
      <c r="CX120" s="1015"/>
      <c r="CY120" s="1015"/>
      <c r="CZ120" s="1015"/>
      <c r="DA120" s="1015"/>
      <c r="DB120" s="1015"/>
      <c r="DC120" s="1015"/>
      <c r="DD120" s="1015"/>
      <c r="DE120" s="1015"/>
      <c r="DF120" s="1016"/>
      <c r="DG120" s="930" t="s">
        <v>122</v>
      </c>
      <c r="DH120" s="931"/>
      <c r="DI120" s="931"/>
      <c r="DJ120" s="931"/>
      <c r="DK120" s="931"/>
      <c r="DL120" s="931" t="s">
        <v>122</v>
      </c>
      <c r="DM120" s="931"/>
      <c r="DN120" s="931"/>
      <c r="DO120" s="931"/>
      <c r="DP120" s="931"/>
      <c r="DQ120" s="931">
        <v>778921</v>
      </c>
      <c r="DR120" s="931"/>
      <c r="DS120" s="931"/>
      <c r="DT120" s="931"/>
      <c r="DU120" s="931"/>
      <c r="DV120" s="932">
        <v>32.299999999999997</v>
      </c>
      <c r="DW120" s="932"/>
      <c r="DX120" s="932"/>
      <c r="DY120" s="932"/>
      <c r="DZ120" s="933"/>
    </row>
    <row r="121" spans="1:130" s="218" customFormat="1" ht="26.25" customHeight="1" x14ac:dyDescent="0.15">
      <c r="A121" s="1063"/>
      <c r="B121" s="949"/>
      <c r="C121" s="974" t="s">
        <v>447</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122</v>
      </c>
      <c r="AB121" s="959"/>
      <c r="AC121" s="959"/>
      <c r="AD121" s="959"/>
      <c r="AE121" s="960"/>
      <c r="AF121" s="961" t="s">
        <v>122</v>
      </c>
      <c r="AG121" s="959"/>
      <c r="AH121" s="959"/>
      <c r="AI121" s="959"/>
      <c r="AJ121" s="960"/>
      <c r="AK121" s="961" t="s">
        <v>122</v>
      </c>
      <c r="AL121" s="959"/>
      <c r="AM121" s="959"/>
      <c r="AN121" s="959"/>
      <c r="AO121" s="960"/>
      <c r="AP121" s="962" t="s">
        <v>122</v>
      </c>
      <c r="AQ121" s="963"/>
      <c r="AR121" s="963"/>
      <c r="AS121" s="963"/>
      <c r="AT121" s="964"/>
      <c r="AU121" s="994"/>
      <c r="AV121" s="995"/>
      <c r="AW121" s="995"/>
      <c r="AX121" s="995"/>
      <c r="AY121" s="996"/>
      <c r="AZ121" s="922" t="s">
        <v>448</v>
      </c>
      <c r="BA121" s="923"/>
      <c r="BB121" s="923"/>
      <c r="BC121" s="923"/>
      <c r="BD121" s="923"/>
      <c r="BE121" s="923"/>
      <c r="BF121" s="923"/>
      <c r="BG121" s="923"/>
      <c r="BH121" s="923"/>
      <c r="BI121" s="923"/>
      <c r="BJ121" s="923"/>
      <c r="BK121" s="923"/>
      <c r="BL121" s="923"/>
      <c r="BM121" s="923"/>
      <c r="BN121" s="923"/>
      <c r="BO121" s="923"/>
      <c r="BP121" s="924"/>
      <c r="BQ121" s="925">
        <v>219991</v>
      </c>
      <c r="BR121" s="926"/>
      <c r="BS121" s="926"/>
      <c r="BT121" s="926"/>
      <c r="BU121" s="926"/>
      <c r="BV121" s="926">
        <v>173034</v>
      </c>
      <c r="BW121" s="926"/>
      <c r="BX121" s="926"/>
      <c r="BY121" s="926"/>
      <c r="BZ121" s="926"/>
      <c r="CA121" s="926">
        <v>125308</v>
      </c>
      <c r="CB121" s="926"/>
      <c r="CC121" s="926"/>
      <c r="CD121" s="926"/>
      <c r="CE121" s="926"/>
      <c r="CF121" s="920">
        <v>5.2</v>
      </c>
      <c r="CG121" s="921"/>
      <c r="CH121" s="921"/>
      <c r="CI121" s="921"/>
      <c r="CJ121" s="921"/>
      <c r="CK121" s="1009"/>
      <c r="CL121" s="1010"/>
      <c r="CM121" s="1010"/>
      <c r="CN121" s="1010"/>
      <c r="CO121" s="1011"/>
      <c r="CP121" s="1019" t="s">
        <v>393</v>
      </c>
      <c r="CQ121" s="1020"/>
      <c r="CR121" s="1020"/>
      <c r="CS121" s="1020"/>
      <c r="CT121" s="1020"/>
      <c r="CU121" s="1020"/>
      <c r="CV121" s="1020"/>
      <c r="CW121" s="1020"/>
      <c r="CX121" s="1020"/>
      <c r="CY121" s="1020"/>
      <c r="CZ121" s="1020"/>
      <c r="DA121" s="1020"/>
      <c r="DB121" s="1020"/>
      <c r="DC121" s="1020"/>
      <c r="DD121" s="1020"/>
      <c r="DE121" s="1020"/>
      <c r="DF121" s="1021"/>
      <c r="DG121" s="925" t="s">
        <v>122</v>
      </c>
      <c r="DH121" s="926"/>
      <c r="DI121" s="926"/>
      <c r="DJ121" s="926"/>
      <c r="DK121" s="926"/>
      <c r="DL121" s="926" t="s">
        <v>122</v>
      </c>
      <c r="DM121" s="926"/>
      <c r="DN121" s="926"/>
      <c r="DO121" s="926"/>
      <c r="DP121" s="926"/>
      <c r="DQ121" s="926">
        <v>256066</v>
      </c>
      <c r="DR121" s="926"/>
      <c r="DS121" s="926"/>
      <c r="DT121" s="926"/>
      <c r="DU121" s="926"/>
      <c r="DV121" s="927">
        <v>10.6</v>
      </c>
      <c r="DW121" s="927"/>
      <c r="DX121" s="927"/>
      <c r="DY121" s="927"/>
      <c r="DZ121" s="928"/>
    </row>
    <row r="122" spans="1:130" s="218" customFormat="1" ht="26.25" customHeight="1" x14ac:dyDescent="0.15">
      <c r="A122" s="1063"/>
      <c r="B122" s="949"/>
      <c r="C122" s="922" t="s">
        <v>430</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122</v>
      </c>
      <c r="AB122" s="959"/>
      <c r="AC122" s="959"/>
      <c r="AD122" s="959"/>
      <c r="AE122" s="960"/>
      <c r="AF122" s="961" t="s">
        <v>122</v>
      </c>
      <c r="AG122" s="959"/>
      <c r="AH122" s="959"/>
      <c r="AI122" s="959"/>
      <c r="AJ122" s="960"/>
      <c r="AK122" s="961" t="s">
        <v>122</v>
      </c>
      <c r="AL122" s="959"/>
      <c r="AM122" s="959"/>
      <c r="AN122" s="959"/>
      <c r="AO122" s="960"/>
      <c r="AP122" s="962" t="s">
        <v>122</v>
      </c>
      <c r="AQ122" s="963"/>
      <c r="AR122" s="963"/>
      <c r="AS122" s="963"/>
      <c r="AT122" s="964"/>
      <c r="AU122" s="994"/>
      <c r="AV122" s="995"/>
      <c r="AW122" s="995"/>
      <c r="AX122" s="995"/>
      <c r="AY122" s="996"/>
      <c r="AZ122" s="973" t="s">
        <v>449</v>
      </c>
      <c r="BA122" s="965"/>
      <c r="BB122" s="965"/>
      <c r="BC122" s="965"/>
      <c r="BD122" s="965"/>
      <c r="BE122" s="965"/>
      <c r="BF122" s="965"/>
      <c r="BG122" s="965"/>
      <c r="BH122" s="965"/>
      <c r="BI122" s="965"/>
      <c r="BJ122" s="965"/>
      <c r="BK122" s="965"/>
      <c r="BL122" s="965"/>
      <c r="BM122" s="965"/>
      <c r="BN122" s="965"/>
      <c r="BO122" s="965"/>
      <c r="BP122" s="966"/>
      <c r="BQ122" s="999">
        <v>4387507</v>
      </c>
      <c r="BR122" s="1000"/>
      <c r="BS122" s="1000"/>
      <c r="BT122" s="1000"/>
      <c r="BU122" s="1000"/>
      <c r="BV122" s="1000">
        <v>5232009</v>
      </c>
      <c r="BW122" s="1000"/>
      <c r="BX122" s="1000"/>
      <c r="BY122" s="1000"/>
      <c r="BZ122" s="1000"/>
      <c r="CA122" s="1000">
        <v>5089851</v>
      </c>
      <c r="CB122" s="1000"/>
      <c r="CC122" s="1000"/>
      <c r="CD122" s="1000"/>
      <c r="CE122" s="1000"/>
      <c r="CF122" s="1017">
        <v>211.2</v>
      </c>
      <c r="CG122" s="1018"/>
      <c r="CH122" s="1018"/>
      <c r="CI122" s="1018"/>
      <c r="CJ122" s="1018"/>
      <c r="CK122" s="1009"/>
      <c r="CL122" s="1010"/>
      <c r="CM122" s="1010"/>
      <c r="CN122" s="1010"/>
      <c r="CO122" s="1011"/>
      <c r="CP122" s="1019" t="s">
        <v>390</v>
      </c>
      <c r="CQ122" s="1020"/>
      <c r="CR122" s="1020"/>
      <c r="CS122" s="1020"/>
      <c r="CT122" s="1020"/>
      <c r="CU122" s="1020"/>
      <c r="CV122" s="1020"/>
      <c r="CW122" s="1020"/>
      <c r="CX122" s="1020"/>
      <c r="CY122" s="1020"/>
      <c r="CZ122" s="1020"/>
      <c r="DA122" s="1020"/>
      <c r="DB122" s="1020"/>
      <c r="DC122" s="1020"/>
      <c r="DD122" s="1020"/>
      <c r="DE122" s="1020"/>
      <c r="DF122" s="1021"/>
      <c r="DG122" s="925" t="s">
        <v>122</v>
      </c>
      <c r="DH122" s="926"/>
      <c r="DI122" s="926"/>
      <c r="DJ122" s="926"/>
      <c r="DK122" s="926"/>
      <c r="DL122" s="926" t="s">
        <v>122</v>
      </c>
      <c r="DM122" s="926"/>
      <c r="DN122" s="926"/>
      <c r="DO122" s="926"/>
      <c r="DP122" s="926"/>
      <c r="DQ122" s="926">
        <v>77942</v>
      </c>
      <c r="DR122" s="926"/>
      <c r="DS122" s="926"/>
      <c r="DT122" s="926"/>
      <c r="DU122" s="926"/>
      <c r="DV122" s="927">
        <v>3.2</v>
      </c>
      <c r="DW122" s="927"/>
      <c r="DX122" s="927"/>
      <c r="DY122" s="927"/>
      <c r="DZ122" s="928"/>
    </row>
    <row r="123" spans="1:130" s="218" customFormat="1" ht="26.25" customHeight="1" x14ac:dyDescent="0.15">
      <c r="A123" s="1063"/>
      <c r="B123" s="949"/>
      <c r="C123" s="922" t="s">
        <v>436</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122</v>
      </c>
      <c r="AB123" s="959"/>
      <c r="AC123" s="959"/>
      <c r="AD123" s="959"/>
      <c r="AE123" s="960"/>
      <c r="AF123" s="961" t="s">
        <v>122</v>
      </c>
      <c r="AG123" s="959"/>
      <c r="AH123" s="959"/>
      <c r="AI123" s="959"/>
      <c r="AJ123" s="960"/>
      <c r="AK123" s="961" t="s">
        <v>122</v>
      </c>
      <c r="AL123" s="959"/>
      <c r="AM123" s="959"/>
      <c r="AN123" s="959"/>
      <c r="AO123" s="960"/>
      <c r="AP123" s="962" t="s">
        <v>122</v>
      </c>
      <c r="AQ123" s="963"/>
      <c r="AR123" s="963"/>
      <c r="AS123" s="963"/>
      <c r="AT123" s="964"/>
      <c r="AU123" s="997"/>
      <c r="AV123" s="998"/>
      <c r="AW123" s="998"/>
      <c r="AX123" s="998"/>
      <c r="AY123" s="998"/>
      <c r="AZ123" s="239" t="s">
        <v>178</v>
      </c>
      <c r="BA123" s="239"/>
      <c r="BB123" s="239"/>
      <c r="BC123" s="239"/>
      <c r="BD123" s="239"/>
      <c r="BE123" s="239"/>
      <c r="BF123" s="239"/>
      <c r="BG123" s="239"/>
      <c r="BH123" s="239"/>
      <c r="BI123" s="239"/>
      <c r="BJ123" s="239"/>
      <c r="BK123" s="239"/>
      <c r="BL123" s="239"/>
      <c r="BM123" s="239"/>
      <c r="BN123" s="239"/>
      <c r="BO123" s="977" t="s">
        <v>450</v>
      </c>
      <c r="BP123" s="1005"/>
      <c r="BQ123" s="1035">
        <v>7093396</v>
      </c>
      <c r="BR123" s="1036"/>
      <c r="BS123" s="1036"/>
      <c r="BT123" s="1036"/>
      <c r="BU123" s="1036"/>
      <c r="BV123" s="1036">
        <v>7874651</v>
      </c>
      <c r="BW123" s="1036"/>
      <c r="BX123" s="1036"/>
      <c r="BY123" s="1036"/>
      <c r="BZ123" s="1036"/>
      <c r="CA123" s="1036">
        <v>7961218</v>
      </c>
      <c r="CB123" s="1036"/>
      <c r="CC123" s="1036"/>
      <c r="CD123" s="1036"/>
      <c r="CE123" s="1036"/>
      <c r="CF123" s="1001"/>
      <c r="CG123" s="1002"/>
      <c r="CH123" s="1002"/>
      <c r="CI123" s="1002"/>
      <c r="CJ123" s="1003"/>
      <c r="CK123" s="1009"/>
      <c r="CL123" s="1010"/>
      <c r="CM123" s="1010"/>
      <c r="CN123" s="1010"/>
      <c r="CO123" s="1011"/>
      <c r="CP123" s="1019" t="s">
        <v>391</v>
      </c>
      <c r="CQ123" s="1020"/>
      <c r="CR123" s="1020"/>
      <c r="CS123" s="1020"/>
      <c r="CT123" s="1020"/>
      <c r="CU123" s="1020"/>
      <c r="CV123" s="1020"/>
      <c r="CW123" s="1020"/>
      <c r="CX123" s="1020"/>
      <c r="CY123" s="1020"/>
      <c r="CZ123" s="1020"/>
      <c r="DA123" s="1020"/>
      <c r="DB123" s="1020"/>
      <c r="DC123" s="1020"/>
      <c r="DD123" s="1020"/>
      <c r="DE123" s="1020"/>
      <c r="DF123" s="1021"/>
      <c r="DG123" s="958" t="s">
        <v>122</v>
      </c>
      <c r="DH123" s="959"/>
      <c r="DI123" s="959"/>
      <c r="DJ123" s="959"/>
      <c r="DK123" s="960"/>
      <c r="DL123" s="961" t="s">
        <v>122</v>
      </c>
      <c r="DM123" s="959"/>
      <c r="DN123" s="959"/>
      <c r="DO123" s="959"/>
      <c r="DP123" s="960"/>
      <c r="DQ123" s="961" t="s">
        <v>122</v>
      </c>
      <c r="DR123" s="959"/>
      <c r="DS123" s="959"/>
      <c r="DT123" s="959"/>
      <c r="DU123" s="960"/>
      <c r="DV123" s="962" t="s">
        <v>122</v>
      </c>
      <c r="DW123" s="963"/>
      <c r="DX123" s="963"/>
      <c r="DY123" s="963"/>
      <c r="DZ123" s="964"/>
    </row>
    <row r="124" spans="1:130" s="218" customFormat="1" ht="26.25" customHeight="1" thickBot="1" x14ac:dyDescent="0.2">
      <c r="A124" s="1063"/>
      <c r="B124" s="949"/>
      <c r="C124" s="922" t="s">
        <v>439</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122</v>
      </c>
      <c r="AB124" s="959"/>
      <c r="AC124" s="959"/>
      <c r="AD124" s="959"/>
      <c r="AE124" s="960"/>
      <c r="AF124" s="961" t="s">
        <v>122</v>
      </c>
      <c r="AG124" s="959"/>
      <c r="AH124" s="959"/>
      <c r="AI124" s="959"/>
      <c r="AJ124" s="960"/>
      <c r="AK124" s="961" t="s">
        <v>122</v>
      </c>
      <c r="AL124" s="959"/>
      <c r="AM124" s="959"/>
      <c r="AN124" s="959"/>
      <c r="AO124" s="960"/>
      <c r="AP124" s="962" t="s">
        <v>122</v>
      </c>
      <c r="AQ124" s="963"/>
      <c r="AR124" s="963"/>
      <c r="AS124" s="963"/>
      <c r="AT124" s="964"/>
      <c r="AU124" s="1031" t="s">
        <v>451</v>
      </c>
      <c r="AV124" s="1032"/>
      <c r="AW124" s="1032"/>
      <c r="AX124" s="1032"/>
      <c r="AY124" s="1032"/>
      <c r="AZ124" s="1032"/>
      <c r="BA124" s="1032"/>
      <c r="BB124" s="1032"/>
      <c r="BC124" s="1032"/>
      <c r="BD124" s="1032"/>
      <c r="BE124" s="1032"/>
      <c r="BF124" s="1032"/>
      <c r="BG124" s="1032"/>
      <c r="BH124" s="1032"/>
      <c r="BI124" s="1032"/>
      <c r="BJ124" s="1032"/>
      <c r="BK124" s="1032"/>
      <c r="BL124" s="1032"/>
      <c r="BM124" s="1032"/>
      <c r="BN124" s="1032"/>
      <c r="BO124" s="1032"/>
      <c r="BP124" s="1033"/>
      <c r="BQ124" s="1034" t="s">
        <v>122</v>
      </c>
      <c r="BR124" s="1027"/>
      <c r="BS124" s="1027"/>
      <c r="BT124" s="1027"/>
      <c r="BU124" s="1027"/>
      <c r="BV124" s="1027" t="s">
        <v>122</v>
      </c>
      <c r="BW124" s="1027"/>
      <c r="BX124" s="1027"/>
      <c r="BY124" s="1027"/>
      <c r="BZ124" s="1027"/>
      <c r="CA124" s="1027" t="s">
        <v>122</v>
      </c>
      <c r="CB124" s="1027"/>
      <c r="CC124" s="1027"/>
      <c r="CD124" s="1027"/>
      <c r="CE124" s="1027"/>
      <c r="CF124" s="1028"/>
      <c r="CG124" s="1029"/>
      <c r="CH124" s="1029"/>
      <c r="CI124" s="1029"/>
      <c r="CJ124" s="1030"/>
      <c r="CK124" s="1012"/>
      <c r="CL124" s="1012"/>
      <c r="CM124" s="1012"/>
      <c r="CN124" s="1012"/>
      <c r="CO124" s="1013"/>
      <c r="CP124" s="1019" t="s">
        <v>452</v>
      </c>
      <c r="CQ124" s="1020"/>
      <c r="CR124" s="1020"/>
      <c r="CS124" s="1020"/>
      <c r="CT124" s="1020"/>
      <c r="CU124" s="1020"/>
      <c r="CV124" s="1020"/>
      <c r="CW124" s="1020"/>
      <c r="CX124" s="1020"/>
      <c r="CY124" s="1020"/>
      <c r="CZ124" s="1020"/>
      <c r="DA124" s="1020"/>
      <c r="DB124" s="1020"/>
      <c r="DC124" s="1020"/>
      <c r="DD124" s="1020"/>
      <c r="DE124" s="1020"/>
      <c r="DF124" s="1021"/>
      <c r="DG124" s="1004">
        <v>1306985</v>
      </c>
      <c r="DH124" s="986"/>
      <c r="DI124" s="986"/>
      <c r="DJ124" s="986"/>
      <c r="DK124" s="987"/>
      <c r="DL124" s="985">
        <v>1238807</v>
      </c>
      <c r="DM124" s="986"/>
      <c r="DN124" s="986"/>
      <c r="DO124" s="986"/>
      <c r="DP124" s="987"/>
      <c r="DQ124" s="985" t="s">
        <v>122</v>
      </c>
      <c r="DR124" s="986"/>
      <c r="DS124" s="986"/>
      <c r="DT124" s="986"/>
      <c r="DU124" s="987"/>
      <c r="DV124" s="988" t="s">
        <v>122</v>
      </c>
      <c r="DW124" s="989"/>
      <c r="DX124" s="989"/>
      <c r="DY124" s="989"/>
      <c r="DZ124" s="990"/>
    </row>
    <row r="125" spans="1:130" s="218" customFormat="1" ht="26.25" customHeight="1" x14ac:dyDescent="0.15">
      <c r="A125" s="1063"/>
      <c r="B125" s="949"/>
      <c r="C125" s="922" t="s">
        <v>441</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122</v>
      </c>
      <c r="AB125" s="959"/>
      <c r="AC125" s="959"/>
      <c r="AD125" s="959"/>
      <c r="AE125" s="960"/>
      <c r="AF125" s="961" t="s">
        <v>122</v>
      </c>
      <c r="AG125" s="959"/>
      <c r="AH125" s="959"/>
      <c r="AI125" s="959"/>
      <c r="AJ125" s="960"/>
      <c r="AK125" s="961" t="s">
        <v>122</v>
      </c>
      <c r="AL125" s="959"/>
      <c r="AM125" s="959"/>
      <c r="AN125" s="959"/>
      <c r="AO125" s="960"/>
      <c r="AP125" s="962" t="s">
        <v>122</v>
      </c>
      <c r="AQ125" s="963"/>
      <c r="AR125" s="963"/>
      <c r="AS125" s="963"/>
      <c r="AT125" s="964"/>
      <c r="AU125" s="240"/>
      <c r="AV125" s="241"/>
      <c r="AW125" s="241"/>
      <c r="AX125" s="241"/>
      <c r="AY125" s="241"/>
      <c r="AZ125" s="241"/>
      <c r="BA125" s="241"/>
      <c r="BB125" s="241"/>
      <c r="BC125" s="241"/>
      <c r="BD125" s="241"/>
      <c r="BE125" s="241"/>
      <c r="BF125" s="241"/>
      <c r="BG125" s="241"/>
      <c r="BH125" s="241"/>
      <c r="BI125" s="241"/>
      <c r="BJ125" s="241"/>
      <c r="BK125" s="241"/>
      <c r="BL125" s="241"/>
      <c r="BM125" s="241"/>
      <c r="BN125" s="241"/>
      <c r="BO125" s="241"/>
      <c r="BP125" s="241"/>
      <c r="BQ125" s="220"/>
      <c r="BR125" s="220"/>
      <c r="BS125" s="220"/>
      <c r="BT125" s="220"/>
      <c r="BU125" s="220"/>
      <c r="BV125" s="220"/>
      <c r="BW125" s="220"/>
      <c r="BX125" s="220"/>
      <c r="BY125" s="220"/>
      <c r="BZ125" s="220"/>
      <c r="CA125" s="220"/>
      <c r="CB125" s="220"/>
      <c r="CC125" s="220"/>
      <c r="CD125" s="220"/>
      <c r="CE125" s="220"/>
      <c r="CF125" s="220"/>
      <c r="CG125" s="220"/>
      <c r="CH125" s="220"/>
      <c r="CI125" s="220"/>
      <c r="CJ125" s="242"/>
      <c r="CK125" s="1022" t="s">
        <v>453</v>
      </c>
      <c r="CL125" s="1007"/>
      <c r="CM125" s="1007"/>
      <c r="CN125" s="1007"/>
      <c r="CO125" s="1008"/>
      <c r="CP125" s="929" t="s">
        <v>454</v>
      </c>
      <c r="CQ125" s="897"/>
      <c r="CR125" s="897"/>
      <c r="CS125" s="897"/>
      <c r="CT125" s="897"/>
      <c r="CU125" s="897"/>
      <c r="CV125" s="897"/>
      <c r="CW125" s="897"/>
      <c r="CX125" s="897"/>
      <c r="CY125" s="897"/>
      <c r="CZ125" s="897"/>
      <c r="DA125" s="897"/>
      <c r="DB125" s="897"/>
      <c r="DC125" s="897"/>
      <c r="DD125" s="897"/>
      <c r="DE125" s="897"/>
      <c r="DF125" s="898"/>
      <c r="DG125" s="930" t="s">
        <v>122</v>
      </c>
      <c r="DH125" s="931"/>
      <c r="DI125" s="931"/>
      <c r="DJ125" s="931"/>
      <c r="DK125" s="931"/>
      <c r="DL125" s="931" t="s">
        <v>122</v>
      </c>
      <c r="DM125" s="931"/>
      <c r="DN125" s="931"/>
      <c r="DO125" s="931"/>
      <c r="DP125" s="931"/>
      <c r="DQ125" s="931" t="s">
        <v>122</v>
      </c>
      <c r="DR125" s="931"/>
      <c r="DS125" s="931"/>
      <c r="DT125" s="931"/>
      <c r="DU125" s="931"/>
      <c r="DV125" s="932" t="s">
        <v>122</v>
      </c>
      <c r="DW125" s="932"/>
      <c r="DX125" s="932"/>
      <c r="DY125" s="932"/>
      <c r="DZ125" s="933"/>
    </row>
    <row r="126" spans="1:130" s="218" customFormat="1" ht="26.25" customHeight="1" thickBot="1" x14ac:dyDescent="0.2">
      <c r="A126" s="1063"/>
      <c r="B126" s="949"/>
      <c r="C126" s="922" t="s">
        <v>443</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122</v>
      </c>
      <c r="AB126" s="959"/>
      <c r="AC126" s="959"/>
      <c r="AD126" s="959"/>
      <c r="AE126" s="960"/>
      <c r="AF126" s="961" t="s">
        <v>122</v>
      </c>
      <c r="AG126" s="959"/>
      <c r="AH126" s="959"/>
      <c r="AI126" s="959"/>
      <c r="AJ126" s="960"/>
      <c r="AK126" s="961" t="s">
        <v>122</v>
      </c>
      <c r="AL126" s="959"/>
      <c r="AM126" s="959"/>
      <c r="AN126" s="959"/>
      <c r="AO126" s="960"/>
      <c r="AP126" s="962" t="s">
        <v>122</v>
      </c>
      <c r="AQ126" s="963"/>
      <c r="AR126" s="963"/>
      <c r="AS126" s="963"/>
      <c r="AT126" s="964"/>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c r="BP126" s="220"/>
      <c r="BQ126" s="220"/>
      <c r="BR126" s="220"/>
      <c r="BS126" s="220"/>
      <c r="BT126" s="220"/>
      <c r="BU126" s="220"/>
      <c r="BV126" s="220"/>
      <c r="BW126" s="220"/>
      <c r="BX126" s="220"/>
      <c r="BY126" s="220"/>
      <c r="BZ126" s="220"/>
      <c r="CA126" s="220"/>
      <c r="CB126" s="220"/>
      <c r="CC126" s="220"/>
      <c r="CD126" s="243"/>
      <c r="CE126" s="243"/>
      <c r="CF126" s="243"/>
      <c r="CG126" s="220"/>
      <c r="CH126" s="220"/>
      <c r="CI126" s="220"/>
      <c r="CJ126" s="242"/>
      <c r="CK126" s="1023"/>
      <c r="CL126" s="1010"/>
      <c r="CM126" s="1010"/>
      <c r="CN126" s="1010"/>
      <c r="CO126" s="1011"/>
      <c r="CP126" s="922" t="s">
        <v>455</v>
      </c>
      <c r="CQ126" s="923"/>
      <c r="CR126" s="923"/>
      <c r="CS126" s="923"/>
      <c r="CT126" s="923"/>
      <c r="CU126" s="923"/>
      <c r="CV126" s="923"/>
      <c r="CW126" s="923"/>
      <c r="CX126" s="923"/>
      <c r="CY126" s="923"/>
      <c r="CZ126" s="923"/>
      <c r="DA126" s="923"/>
      <c r="DB126" s="923"/>
      <c r="DC126" s="923"/>
      <c r="DD126" s="923"/>
      <c r="DE126" s="923"/>
      <c r="DF126" s="924"/>
      <c r="DG126" s="925" t="s">
        <v>122</v>
      </c>
      <c r="DH126" s="926"/>
      <c r="DI126" s="926"/>
      <c r="DJ126" s="926"/>
      <c r="DK126" s="926"/>
      <c r="DL126" s="926" t="s">
        <v>122</v>
      </c>
      <c r="DM126" s="926"/>
      <c r="DN126" s="926"/>
      <c r="DO126" s="926"/>
      <c r="DP126" s="926"/>
      <c r="DQ126" s="926" t="s">
        <v>122</v>
      </c>
      <c r="DR126" s="926"/>
      <c r="DS126" s="926"/>
      <c r="DT126" s="926"/>
      <c r="DU126" s="926"/>
      <c r="DV126" s="927" t="s">
        <v>122</v>
      </c>
      <c r="DW126" s="927"/>
      <c r="DX126" s="927"/>
      <c r="DY126" s="927"/>
      <c r="DZ126" s="928"/>
    </row>
    <row r="127" spans="1:130" s="218" customFormat="1" ht="26.25" customHeight="1" x14ac:dyDescent="0.15">
      <c r="A127" s="1064"/>
      <c r="B127" s="951"/>
      <c r="C127" s="973" t="s">
        <v>456</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v>3303</v>
      </c>
      <c r="AB127" s="959"/>
      <c r="AC127" s="959"/>
      <c r="AD127" s="959"/>
      <c r="AE127" s="960"/>
      <c r="AF127" s="961">
        <v>2714</v>
      </c>
      <c r="AG127" s="959"/>
      <c r="AH127" s="959"/>
      <c r="AI127" s="959"/>
      <c r="AJ127" s="960"/>
      <c r="AK127" s="961">
        <v>2188</v>
      </c>
      <c r="AL127" s="959"/>
      <c r="AM127" s="959"/>
      <c r="AN127" s="959"/>
      <c r="AO127" s="960"/>
      <c r="AP127" s="962">
        <v>0.1</v>
      </c>
      <c r="AQ127" s="963"/>
      <c r="AR127" s="963"/>
      <c r="AS127" s="963"/>
      <c r="AT127" s="964"/>
      <c r="AU127" s="220"/>
      <c r="AV127" s="220"/>
      <c r="AW127" s="220"/>
      <c r="AX127" s="1037" t="s">
        <v>457</v>
      </c>
      <c r="AY127" s="1038"/>
      <c r="AZ127" s="1038"/>
      <c r="BA127" s="1038"/>
      <c r="BB127" s="1038"/>
      <c r="BC127" s="1038"/>
      <c r="BD127" s="1038"/>
      <c r="BE127" s="1039"/>
      <c r="BF127" s="1040" t="s">
        <v>458</v>
      </c>
      <c r="BG127" s="1038"/>
      <c r="BH127" s="1038"/>
      <c r="BI127" s="1038"/>
      <c r="BJ127" s="1038"/>
      <c r="BK127" s="1038"/>
      <c r="BL127" s="1039"/>
      <c r="BM127" s="1040" t="s">
        <v>459</v>
      </c>
      <c r="BN127" s="1038"/>
      <c r="BO127" s="1038"/>
      <c r="BP127" s="1038"/>
      <c r="BQ127" s="1038"/>
      <c r="BR127" s="1038"/>
      <c r="BS127" s="1039"/>
      <c r="BT127" s="1040" t="s">
        <v>460</v>
      </c>
      <c r="BU127" s="1038"/>
      <c r="BV127" s="1038"/>
      <c r="BW127" s="1038"/>
      <c r="BX127" s="1038"/>
      <c r="BY127" s="1038"/>
      <c r="BZ127" s="1061"/>
      <c r="CA127" s="220"/>
      <c r="CB127" s="220"/>
      <c r="CC127" s="220"/>
      <c r="CD127" s="243"/>
      <c r="CE127" s="243"/>
      <c r="CF127" s="243"/>
      <c r="CG127" s="220"/>
      <c r="CH127" s="220"/>
      <c r="CI127" s="220"/>
      <c r="CJ127" s="242"/>
      <c r="CK127" s="1023"/>
      <c r="CL127" s="1010"/>
      <c r="CM127" s="1010"/>
      <c r="CN127" s="1010"/>
      <c r="CO127" s="1011"/>
      <c r="CP127" s="922" t="s">
        <v>461</v>
      </c>
      <c r="CQ127" s="923"/>
      <c r="CR127" s="923"/>
      <c r="CS127" s="923"/>
      <c r="CT127" s="923"/>
      <c r="CU127" s="923"/>
      <c r="CV127" s="923"/>
      <c r="CW127" s="923"/>
      <c r="CX127" s="923"/>
      <c r="CY127" s="923"/>
      <c r="CZ127" s="923"/>
      <c r="DA127" s="923"/>
      <c r="DB127" s="923"/>
      <c r="DC127" s="923"/>
      <c r="DD127" s="923"/>
      <c r="DE127" s="923"/>
      <c r="DF127" s="924"/>
      <c r="DG127" s="925" t="s">
        <v>122</v>
      </c>
      <c r="DH127" s="926"/>
      <c r="DI127" s="926"/>
      <c r="DJ127" s="926"/>
      <c r="DK127" s="926"/>
      <c r="DL127" s="926" t="s">
        <v>122</v>
      </c>
      <c r="DM127" s="926"/>
      <c r="DN127" s="926"/>
      <c r="DO127" s="926"/>
      <c r="DP127" s="926"/>
      <c r="DQ127" s="926" t="s">
        <v>122</v>
      </c>
      <c r="DR127" s="926"/>
      <c r="DS127" s="926"/>
      <c r="DT127" s="926"/>
      <c r="DU127" s="926"/>
      <c r="DV127" s="927" t="s">
        <v>122</v>
      </c>
      <c r="DW127" s="927"/>
      <c r="DX127" s="927"/>
      <c r="DY127" s="927"/>
      <c r="DZ127" s="928"/>
    </row>
    <row r="128" spans="1:130" s="218" customFormat="1" ht="26.25" customHeight="1" thickBot="1" x14ac:dyDescent="0.2">
      <c r="A128" s="1047" t="s">
        <v>462</v>
      </c>
      <c r="B128" s="1048"/>
      <c r="C128" s="1048"/>
      <c r="D128" s="1048"/>
      <c r="E128" s="1048"/>
      <c r="F128" s="1048"/>
      <c r="G128" s="1048"/>
      <c r="H128" s="1048"/>
      <c r="I128" s="1048"/>
      <c r="J128" s="1048"/>
      <c r="K128" s="1048"/>
      <c r="L128" s="1048"/>
      <c r="M128" s="1048"/>
      <c r="N128" s="1048"/>
      <c r="O128" s="1048"/>
      <c r="P128" s="1048"/>
      <c r="Q128" s="1048"/>
      <c r="R128" s="1048"/>
      <c r="S128" s="1048"/>
      <c r="T128" s="1048"/>
      <c r="U128" s="1048"/>
      <c r="V128" s="1048"/>
      <c r="W128" s="1049" t="s">
        <v>463</v>
      </c>
      <c r="X128" s="1049"/>
      <c r="Y128" s="1049"/>
      <c r="Z128" s="1050"/>
      <c r="AA128" s="1051">
        <v>52068</v>
      </c>
      <c r="AB128" s="1052"/>
      <c r="AC128" s="1052"/>
      <c r="AD128" s="1052"/>
      <c r="AE128" s="1053"/>
      <c r="AF128" s="1054">
        <v>50055</v>
      </c>
      <c r="AG128" s="1052"/>
      <c r="AH128" s="1052"/>
      <c r="AI128" s="1052"/>
      <c r="AJ128" s="1053"/>
      <c r="AK128" s="1054">
        <v>50055</v>
      </c>
      <c r="AL128" s="1052"/>
      <c r="AM128" s="1052"/>
      <c r="AN128" s="1052"/>
      <c r="AO128" s="1053"/>
      <c r="AP128" s="1055"/>
      <c r="AQ128" s="1056"/>
      <c r="AR128" s="1056"/>
      <c r="AS128" s="1056"/>
      <c r="AT128" s="1057"/>
      <c r="AU128" s="220"/>
      <c r="AV128" s="220"/>
      <c r="AW128" s="220"/>
      <c r="AX128" s="896" t="s">
        <v>464</v>
      </c>
      <c r="AY128" s="897"/>
      <c r="AZ128" s="897"/>
      <c r="BA128" s="897"/>
      <c r="BB128" s="897"/>
      <c r="BC128" s="897"/>
      <c r="BD128" s="897"/>
      <c r="BE128" s="898"/>
      <c r="BF128" s="1058" t="s">
        <v>122</v>
      </c>
      <c r="BG128" s="1059"/>
      <c r="BH128" s="1059"/>
      <c r="BI128" s="1059"/>
      <c r="BJ128" s="1059"/>
      <c r="BK128" s="1059"/>
      <c r="BL128" s="1060"/>
      <c r="BM128" s="1058">
        <v>15</v>
      </c>
      <c r="BN128" s="1059"/>
      <c r="BO128" s="1059"/>
      <c r="BP128" s="1059"/>
      <c r="BQ128" s="1059"/>
      <c r="BR128" s="1059"/>
      <c r="BS128" s="1060"/>
      <c r="BT128" s="1058">
        <v>20</v>
      </c>
      <c r="BU128" s="1059"/>
      <c r="BV128" s="1059"/>
      <c r="BW128" s="1059"/>
      <c r="BX128" s="1059"/>
      <c r="BY128" s="1059"/>
      <c r="BZ128" s="1076"/>
      <c r="CA128" s="243"/>
      <c r="CB128" s="243"/>
      <c r="CC128" s="243"/>
      <c r="CD128" s="243"/>
      <c r="CE128" s="243"/>
      <c r="CF128" s="243"/>
      <c r="CG128" s="220"/>
      <c r="CH128" s="220"/>
      <c r="CI128" s="220"/>
      <c r="CJ128" s="242"/>
      <c r="CK128" s="1024"/>
      <c r="CL128" s="1025"/>
      <c r="CM128" s="1025"/>
      <c r="CN128" s="1025"/>
      <c r="CO128" s="1026"/>
      <c r="CP128" s="1041" t="s">
        <v>465</v>
      </c>
      <c r="CQ128" s="740"/>
      <c r="CR128" s="740"/>
      <c r="CS128" s="740"/>
      <c r="CT128" s="740"/>
      <c r="CU128" s="740"/>
      <c r="CV128" s="740"/>
      <c r="CW128" s="740"/>
      <c r="CX128" s="740"/>
      <c r="CY128" s="740"/>
      <c r="CZ128" s="740"/>
      <c r="DA128" s="740"/>
      <c r="DB128" s="740"/>
      <c r="DC128" s="740"/>
      <c r="DD128" s="740"/>
      <c r="DE128" s="740"/>
      <c r="DF128" s="1042"/>
      <c r="DG128" s="1043" t="s">
        <v>122</v>
      </c>
      <c r="DH128" s="1044"/>
      <c r="DI128" s="1044"/>
      <c r="DJ128" s="1044"/>
      <c r="DK128" s="1044"/>
      <c r="DL128" s="1044" t="s">
        <v>122</v>
      </c>
      <c r="DM128" s="1044"/>
      <c r="DN128" s="1044"/>
      <c r="DO128" s="1044"/>
      <c r="DP128" s="1044"/>
      <c r="DQ128" s="1044" t="s">
        <v>122</v>
      </c>
      <c r="DR128" s="1044"/>
      <c r="DS128" s="1044"/>
      <c r="DT128" s="1044"/>
      <c r="DU128" s="1044"/>
      <c r="DV128" s="1045" t="s">
        <v>122</v>
      </c>
      <c r="DW128" s="1045"/>
      <c r="DX128" s="1045"/>
      <c r="DY128" s="1045"/>
      <c r="DZ128" s="1046"/>
    </row>
    <row r="129" spans="1:131" s="218" customFormat="1" ht="26.25" customHeight="1" x14ac:dyDescent="0.15">
      <c r="A129" s="934" t="s">
        <v>102</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466</v>
      </c>
      <c r="X129" s="1071"/>
      <c r="Y129" s="1071"/>
      <c r="Z129" s="1072"/>
      <c r="AA129" s="958">
        <v>2871152</v>
      </c>
      <c r="AB129" s="959"/>
      <c r="AC129" s="959"/>
      <c r="AD129" s="959"/>
      <c r="AE129" s="960"/>
      <c r="AF129" s="961">
        <v>2903771</v>
      </c>
      <c r="AG129" s="959"/>
      <c r="AH129" s="959"/>
      <c r="AI129" s="959"/>
      <c r="AJ129" s="960"/>
      <c r="AK129" s="961">
        <v>2927438</v>
      </c>
      <c r="AL129" s="959"/>
      <c r="AM129" s="959"/>
      <c r="AN129" s="959"/>
      <c r="AO129" s="960"/>
      <c r="AP129" s="1073"/>
      <c r="AQ129" s="1074"/>
      <c r="AR129" s="1074"/>
      <c r="AS129" s="1074"/>
      <c r="AT129" s="1075"/>
      <c r="AU129" s="221"/>
      <c r="AV129" s="221"/>
      <c r="AW129" s="221"/>
      <c r="AX129" s="1065" t="s">
        <v>467</v>
      </c>
      <c r="AY129" s="923"/>
      <c r="AZ129" s="923"/>
      <c r="BA129" s="923"/>
      <c r="BB129" s="923"/>
      <c r="BC129" s="923"/>
      <c r="BD129" s="923"/>
      <c r="BE129" s="924"/>
      <c r="BF129" s="1066" t="s">
        <v>122</v>
      </c>
      <c r="BG129" s="1067"/>
      <c r="BH129" s="1067"/>
      <c r="BI129" s="1067"/>
      <c r="BJ129" s="1067"/>
      <c r="BK129" s="1067"/>
      <c r="BL129" s="1068"/>
      <c r="BM129" s="1066">
        <v>20</v>
      </c>
      <c r="BN129" s="1067"/>
      <c r="BO129" s="1067"/>
      <c r="BP129" s="1067"/>
      <c r="BQ129" s="1067"/>
      <c r="BR129" s="1067"/>
      <c r="BS129" s="1068"/>
      <c r="BT129" s="1066">
        <v>30</v>
      </c>
      <c r="BU129" s="1067"/>
      <c r="BV129" s="1067"/>
      <c r="BW129" s="1067"/>
      <c r="BX129" s="1067"/>
      <c r="BY129" s="1067"/>
      <c r="BZ129" s="1069"/>
      <c r="CA129" s="244"/>
      <c r="CB129" s="244"/>
      <c r="CC129" s="244"/>
      <c r="CD129" s="244"/>
      <c r="CE129" s="244"/>
      <c r="CF129" s="244"/>
      <c r="CG129" s="244"/>
      <c r="CH129" s="244"/>
      <c r="CI129" s="244"/>
      <c r="CJ129" s="244"/>
      <c r="CK129" s="244"/>
      <c r="CL129" s="244"/>
      <c r="CM129" s="244"/>
      <c r="CN129" s="244"/>
      <c r="CO129" s="244"/>
      <c r="CP129" s="244"/>
      <c r="CQ129" s="244"/>
      <c r="CR129" s="244"/>
      <c r="CS129" s="244"/>
      <c r="CT129" s="244"/>
      <c r="CU129" s="244"/>
      <c r="CV129" s="244"/>
      <c r="CW129" s="244"/>
      <c r="CX129" s="244"/>
      <c r="CY129" s="244"/>
      <c r="CZ129" s="244"/>
      <c r="DA129" s="244"/>
      <c r="DB129" s="244"/>
      <c r="DC129" s="244"/>
      <c r="DD129" s="244"/>
      <c r="DE129" s="244"/>
      <c r="DF129" s="244"/>
      <c r="DG129" s="244"/>
      <c r="DH129" s="244"/>
      <c r="DI129" s="244"/>
      <c r="DJ129" s="244"/>
      <c r="DK129" s="244"/>
      <c r="DL129" s="244"/>
      <c r="DM129" s="244"/>
      <c r="DN129" s="244"/>
      <c r="DO129" s="244"/>
      <c r="DP129" s="221"/>
      <c r="DQ129" s="221"/>
      <c r="DR129" s="221"/>
      <c r="DS129" s="221"/>
      <c r="DT129" s="221"/>
      <c r="DU129" s="221"/>
      <c r="DV129" s="221"/>
      <c r="DW129" s="221"/>
      <c r="DX129" s="221"/>
      <c r="DY129" s="221"/>
      <c r="DZ129" s="221"/>
    </row>
    <row r="130" spans="1:131" s="218" customFormat="1" ht="26.25" customHeight="1" x14ac:dyDescent="0.15">
      <c r="A130" s="934" t="s">
        <v>468</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469</v>
      </c>
      <c r="X130" s="1071"/>
      <c r="Y130" s="1071"/>
      <c r="Z130" s="1072"/>
      <c r="AA130" s="958">
        <v>520652</v>
      </c>
      <c r="AB130" s="959"/>
      <c r="AC130" s="959"/>
      <c r="AD130" s="959"/>
      <c r="AE130" s="960"/>
      <c r="AF130" s="961">
        <v>543886</v>
      </c>
      <c r="AG130" s="959"/>
      <c r="AH130" s="959"/>
      <c r="AI130" s="959"/>
      <c r="AJ130" s="960"/>
      <c r="AK130" s="961">
        <v>517187</v>
      </c>
      <c r="AL130" s="959"/>
      <c r="AM130" s="959"/>
      <c r="AN130" s="959"/>
      <c r="AO130" s="960"/>
      <c r="AP130" s="1073"/>
      <c r="AQ130" s="1074"/>
      <c r="AR130" s="1074"/>
      <c r="AS130" s="1074"/>
      <c r="AT130" s="1075"/>
      <c r="AU130" s="221"/>
      <c r="AV130" s="221"/>
      <c r="AW130" s="221"/>
      <c r="AX130" s="1065" t="s">
        <v>470</v>
      </c>
      <c r="AY130" s="923"/>
      <c r="AZ130" s="923"/>
      <c r="BA130" s="923"/>
      <c r="BB130" s="923"/>
      <c r="BC130" s="923"/>
      <c r="BD130" s="923"/>
      <c r="BE130" s="924"/>
      <c r="BF130" s="1101">
        <v>9</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44"/>
      <c r="CB130" s="244"/>
      <c r="CC130" s="244"/>
      <c r="CD130" s="244"/>
      <c r="CE130" s="244"/>
      <c r="CF130" s="244"/>
      <c r="CG130" s="244"/>
      <c r="CH130" s="244"/>
      <c r="CI130" s="244"/>
      <c r="CJ130" s="244"/>
      <c r="CK130" s="244"/>
      <c r="CL130" s="244"/>
      <c r="CM130" s="244"/>
      <c r="CN130" s="244"/>
      <c r="CO130" s="244"/>
      <c r="CP130" s="244"/>
      <c r="CQ130" s="244"/>
      <c r="CR130" s="244"/>
      <c r="CS130" s="244"/>
      <c r="CT130" s="244"/>
      <c r="CU130" s="244"/>
      <c r="CV130" s="244"/>
      <c r="CW130" s="244"/>
      <c r="CX130" s="244"/>
      <c r="CY130" s="244"/>
      <c r="CZ130" s="244"/>
      <c r="DA130" s="244"/>
      <c r="DB130" s="244"/>
      <c r="DC130" s="244"/>
      <c r="DD130" s="244"/>
      <c r="DE130" s="244"/>
      <c r="DF130" s="244"/>
      <c r="DG130" s="244"/>
      <c r="DH130" s="244"/>
      <c r="DI130" s="244"/>
      <c r="DJ130" s="244"/>
      <c r="DK130" s="244"/>
      <c r="DL130" s="244"/>
      <c r="DM130" s="244"/>
      <c r="DN130" s="244"/>
      <c r="DO130" s="244"/>
      <c r="DP130" s="221"/>
      <c r="DQ130" s="221"/>
      <c r="DR130" s="221"/>
      <c r="DS130" s="221"/>
      <c r="DT130" s="221"/>
      <c r="DU130" s="221"/>
      <c r="DV130" s="221"/>
      <c r="DW130" s="221"/>
      <c r="DX130" s="221"/>
      <c r="DY130" s="221"/>
      <c r="DZ130" s="221"/>
    </row>
    <row r="131" spans="1:131" s="218"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471</v>
      </c>
      <c r="X131" s="1108"/>
      <c r="Y131" s="1108"/>
      <c r="Z131" s="1109"/>
      <c r="AA131" s="1004">
        <v>2350500</v>
      </c>
      <c r="AB131" s="986"/>
      <c r="AC131" s="986"/>
      <c r="AD131" s="986"/>
      <c r="AE131" s="987"/>
      <c r="AF131" s="985">
        <v>2359885</v>
      </c>
      <c r="AG131" s="986"/>
      <c r="AH131" s="986"/>
      <c r="AI131" s="986"/>
      <c r="AJ131" s="987"/>
      <c r="AK131" s="985">
        <v>2410251</v>
      </c>
      <c r="AL131" s="986"/>
      <c r="AM131" s="986"/>
      <c r="AN131" s="986"/>
      <c r="AO131" s="987"/>
      <c r="AP131" s="1110"/>
      <c r="AQ131" s="1111"/>
      <c r="AR131" s="1111"/>
      <c r="AS131" s="1111"/>
      <c r="AT131" s="1112"/>
      <c r="AU131" s="221"/>
      <c r="AV131" s="221"/>
      <c r="AW131" s="221"/>
      <c r="AX131" s="1083" t="s">
        <v>472</v>
      </c>
      <c r="AY131" s="740"/>
      <c r="AZ131" s="740"/>
      <c r="BA131" s="740"/>
      <c r="BB131" s="740"/>
      <c r="BC131" s="740"/>
      <c r="BD131" s="740"/>
      <c r="BE131" s="1042"/>
      <c r="BF131" s="1084" t="s">
        <v>122</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44"/>
      <c r="CB131" s="244"/>
      <c r="CC131" s="244"/>
      <c r="CD131" s="244"/>
      <c r="CE131" s="244"/>
      <c r="CF131" s="244"/>
      <c r="CG131" s="244"/>
      <c r="CH131" s="244"/>
      <c r="CI131" s="244"/>
      <c r="CJ131" s="244"/>
      <c r="CK131" s="244"/>
      <c r="CL131" s="244"/>
      <c r="CM131" s="244"/>
      <c r="CN131" s="244"/>
      <c r="CO131" s="244"/>
      <c r="CP131" s="244"/>
      <c r="CQ131" s="244"/>
      <c r="CR131" s="244"/>
      <c r="CS131" s="244"/>
      <c r="CT131" s="244"/>
      <c r="CU131" s="244"/>
      <c r="CV131" s="244"/>
      <c r="CW131" s="244"/>
      <c r="CX131" s="244"/>
      <c r="CY131" s="244"/>
      <c r="CZ131" s="244"/>
      <c r="DA131" s="244"/>
      <c r="DB131" s="244"/>
      <c r="DC131" s="244"/>
      <c r="DD131" s="244"/>
      <c r="DE131" s="244"/>
      <c r="DF131" s="244"/>
      <c r="DG131" s="244"/>
      <c r="DH131" s="244"/>
      <c r="DI131" s="244"/>
      <c r="DJ131" s="244"/>
      <c r="DK131" s="244"/>
      <c r="DL131" s="244"/>
      <c r="DM131" s="244"/>
      <c r="DN131" s="244"/>
      <c r="DO131" s="244"/>
      <c r="DP131" s="221"/>
      <c r="DQ131" s="221"/>
      <c r="DR131" s="221"/>
      <c r="DS131" s="221"/>
      <c r="DT131" s="221"/>
      <c r="DU131" s="221"/>
      <c r="DV131" s="221"/>
      <c r="DW131" s="221"/>
      <c r="DX131" s="221"/>
      <c r="DY131" s="221"/>
      <c r="DZ131" s="221"/>
    </row>
    <row r="132" spans="1:131" s="218" customFormat="1" ht="26.25" customHeight="1" x14ac:dyDescent="0.15">
      <c r="A132" s="1090" t="s">
        <v>473</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474</v>
      </c>
      <c r="W132" s="1094"/>
      <c r="X132" s="1094"/>
      <c r="Y132" s="1094"/>
      <c r="Z132" s="1095"/>
      <c r="AA132" s="1096">
        <v>8.9337160000000004</v>
      </c>
      <c r="AB132" s="1097"/>
      <c r="AC132" s="1097"/>
      <c r="AD132" s="1097"/>
      <c r="AE132" s="1098"/>
      <c r="AF132" s="1099">
        <v>10.2369</v>
      </c>
      <c r="AG132" s="1097"/>
      <c r="AH132" s="1097"/>
      <c r="AI132" s="1097"/>
      <c r="AJ132" s="1098"/>
      <c r="AK132" s="1099">
        <v>8.0289979999999996</v>
      </c>
      <c r="AL132" s="1097"/>
      <c r="AM132" s="1097"/>
      <c r="AN132" s="1097"/>
      <c r="AO132" s="1098"/>
      <c r="AP132" s="1001"/>
      <c r="AQ132" s="1002"/>
      <c r="AR132" s="1002"/>
      <c r="AS132" s="1002"/>
      <c r="AT132" s="1100"/>
      <c r="AU132" s="245"/>
      <c r="AV132" s="221"/>
      <c r="AW132" s="221"/>
      <c r="AX132" s="221"/>
      <c r="AY132" s="221"/>
      <c r="AZ132" s="221"/>
      <c r="BA132" s="221"/>
      <c r="BB132" s="221"/>
      <c r="BC132" s="221"/>
      <c r="BD132" s="221"/>
      <c r="BE132" s="221"/>
      <c r="BF132" s="221"/>
      <c r="BG132" s="221"/>
      <c r="BH132" s="221"/>
      <c r="BI132" s="221"/>
      <c r="BJ132" s="221"/>
      <c r="BK132" s="221"/>
      <c r="BL132" s="221"/>
      <c r="BM132" s="221"/>
      <c r="BN132" s="221"/>
      <c r="BO132" s="221"/>
      <c r="BP132" s="221"/>
      <c r="BQ132" s="221"/>
      <c r="BR132" s="221"/>
      <c r="BS132" s="222"/>
      <c r="BT132" s="221"/>
      <c r="BU132" s="221"/>
      <c r="BV132" s="221"/>
      <c r="BW132" s="221"/>
      <c r="BX132" s="221"/>
      <c r="BY132" s="221"/>
      <c r="BZ132" s="221"/>
      <c r="CA132" s="244"/>
      <c r="CB132" s="244"/>
      <c r="CC132" s="244"/>
      <c r="CD132" s="244"/>
      <c r="CE132" s="244"/>
      <c r="CF132" s="244"/>
      <c r="CG132" s="244"/>
      <c r="CH132" s="244"/>
      <c r="CI132" s="244"/>
      <c r="CJ132" s="244"/>
      <c r="CK132" s="244"/>
      <c r="CL132" s="244"/>
      <c r="CM132" s="244"/>
      <c r="CN132" s="244"/>
      <c r="CO132" s="244"/>
      <c r="CP132" s="244"/>
      <c r="CQ132" s="244"/>
      <c r="CR132" s="244"/>
      <c r="CS132" s="244"/>
      <c r="CT132" s="244"/>
      <c r="CU132" s="244"/>
      <c r="CV132" s="244"/>
      <c r="CW132" s="244"/>
      <c r="CX132" s="244"/>
      <c r="CY132" s="244"/>
      <c r="CZ132" s="244"/>
      <c r="DA132" s="244"/>
      <c r="DB132" s="244"/>
      <c r="DC132" s="244"/>
      <c r="DD132" s="244"/>
      <c r="DE132" s="244"/>
      <c r="DF132" s="244"/>
      <c r="DG132" s="244"/>
      <c r="DH132" s="244"/>
      <c r="DI132" s="244"/>
      <c r="DJ132" s="244"/>
      <c r="DK132" s="244"/>
      <c r="DL132" s="244"/>
      <c r="DM132" s="244"/>
      <c r="DN132" s="244"/>
      <c r="DO132" s="244"/>
      <c r="DP132" s="221"/>
      <c r="DQ132" s="221"/>
      <c r="DR132" s="221"/>
      <c r="DS132" s="221"/>
      <c r="DT132" s="221"/>
      <c r="DU132" s="221"/>
      <c r="DV132" s="221"/>
      <c r="DW132" s="221"/>
      <c r="DX132" s="221"/>
      <c r="DY132" s="221"/>
      <c r="DZ132" s="221"/>
    </row>
    <row r="133" spans="1:131" s="218"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475</v>
      </c>
      <c r="W133" s="1077"/>
      <c r="X133" s="1077"/>
      <c r="Y133" s="1077"/>
      <c r="Z133" s="1078"/>
      <c r="AA133" s="1079">
        <v>9</v>
      </c>
      <c r="AB133" s="1080"/>
      <c r="AC133" s="1080"/>
      <c r="AD133" s="1080"/>
      <c r="AE133" s="1081"/>
      <c r="AF133" s="1079">
        <v>9.1999999999999993</v>
      </c>
      <c r="AG133" s="1080"/>
      <c r="AH133" s="1080"/>
      <c r="AI133" s="1080"/>
      <c r="AJ133" s="1081"/>
      <c r="AK133" s="1079">
        <v>9</v>
      </c>
      <c r="AL133" s="1080"/>
      <c r="AM133" s="1080"/>
      <c r="AN133" s="1080"/>
      <c r="AO133" s="1081"/>
      <c r="AP133" s="1028"/>
      <c r="AQ133" s="1029"/>
      <c r="AR133" s="1029"/>
      <c r="AS133" s="1029"/>
      <c r="AT133" s="1082"/>
      <c r="AU133" s="221"/>
      <c r="AV133" s="221"/>
      <c r="AW133" s="221"/>
      <c r="AX133" s="221"/>
      <c r="AY133" s="221"/>
      <c r="AZ133" s="221"/>
      <c r="BA133" s="221"/>
      <c r="BB133" s="221"/>
      <c r="BC133" s="221"/>
      <c r="BD133" s="221"/>
      <c r="BE133" s="221"/>
      <c r="BF133" s="221"/>
      <c r="BG133" s="221"/>
      <c r="BH133" s="221"/>
      <c r="BI133" s="221"/>
      <c r="BJ133" s="221"/>
      <c r="BK133" s="221"/>
      <c r="BL133" s="221"/>
      <c r="BM133" s="221"/>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c r="CO133" s="244"/>
      <c r="CP133" s="244"/>
      <c r="CQ133" s="244"/>
      <c r="CR133" s="244"/>
      <c r="CS133" s="244"/>
      <c r="CT133" s="244"/>
      <c r="CU133" s="244"/>
      <c r="CV133" s="244"/>
      <c r="CW133" s="244"/>
      <c r="CX133" s="244"/>
      <c r="CY133" s="244"/>
      <c r="CZ133" s="244"/>
      <c r="DA133" s="244"/>
      <c r="DB133" s="244"/>
      <c r="DC133" s="244"/>
      <c r="DD133" s="244"/>
      <c r="DE133" s="244"/>
      <c r="DF133" s="244"/>
      <c r="DG133" s="244"/>
      <c r="DH133" s="244"/>
      <c r="DI133" s="244"/>
      <c r="DJ133" s="244"/>
      <c r="DK133" s="244"/>
      <c r="DL133" s="244"/>
      <c r="DM133" s="244"/>
      <c r="DN133" s="244"/>
      <c r="DO133" s="244"/>
      <c r="DP133" s="221"/>
      <c r="DQ133" s="221"/>
      <c r="DR133" s="221"/>
      <c r="DS133" s="221"/>
      <c r="DT133" s="221"/>
      <c r="DU133" s="221"/>
      <c r="DV133" s="221"/>
      <c r="DW133" s="221"/>
      <c r="DX133" s="221"/>
      <c r="DY133" s="221"/>
      <c r="DZ133" s="221"/>
    </row>
    <row r="134" spans="1:131" ht="11.25" customHeight="1" x14ac:dyDescent="0.15">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21"/>
      <c r="AV134" s="221"/>
      <c r="AW134" s="221"/>
      <c r="AX134" s="221"/>
      <c r="AY134" s="221"/>
      <c r="AZ134" s="221"/>
      <c r="BA134" s="221"/>
      <c r="BB134" s="221"/>
      <c r="BC134" s="221"/>
      <c r="BD134" s="221"/>
      <c r="BE134" s="221"/>
      <c r="BF134" s="221"/>
      <c r="BG134" s="221"/>
      <c r="BH134" s="221"/>
      <c r="BI134" s="221"/>
      <c r="BJ134" s="221"/>
      <c r="BK134" s="221"/>
      <c r="BL134" s="221"/>
      <c r="BM134" s="221"/>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c r="CO134" s="244"/>
      <c r="CP134" s="244"/>
      <c r="CQ134" s="244"/>
      <c r="CR134" s="244"/>
      <c r="CS134" s="244"/>
      <c r="CT134" s="244"/>
      <c r="CU134" s="244"/>
      <c r="CV134" s="244"/>
      <c r="CW134" s="244"/>
      <c r="CX134" s="244"/>
      <c r="CY134" s="244"/>
      <c r="CZ134" s="244"/>
      <c r="DA134" s="244"/>
      <c r="DB134" s="244"/>
      <c r="DC134" s="244"/>
      <c r="DD134" s="244"/>
      <c r="DE134" s="244"/>
      <c r="DF134" s="244"/>
      <c r="DG134" s="244"/>
      <c r="DH134" s="244"/>
      <c r="DI134" s="244"/>
      <c r="DJ134" s="244"/>
      <c r="DK134" s="244"/>
      <c r="DL134" s="244"/>
      <c r="DM134" s="244"/>
      <c r="DN134" s="244"/>
      <c r="DO134" s="244"/>
      <c r="DP134" s="221"/>
      <c r="DQ134" s="221"/>
      <c r="DR134" s="221"/>
      <c r="DS134" s="221"/>
      <c r="DT134" s="221"/>
      <c r="DU134" s="221"/>
      <c r="DV134" s="221"/>
      <c r="DW134" s="221"/>
      <c r="DX134" s="221"/>
      <c r="DY134" s="221"/>
      <c r="DZ134" s="221"/>
      <c r="EA134" s="218"/>
    </row>
    <row r="135" spans="1:131" ht="14.25" hidden="1" x14ac:dyDescent="0.15">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c r="DT135" s="246"/>
      <c r="DU135" s="246"/>
      <c r="DV135" s="246"/>
      <c r="DW135" s="246"/>
      <c r="DX135" s="246"/>
      <c r="DY135" s="246"/>
      <c r="DZ135" s="246"/>
    </row>
  </sheetData>
  <sheetProtection algorithmName="SHA-512" hashValue="VF+3pFDh+D8d1/gEShNGAafvEscgz0QOg0n2/KKF3R29n4fmBZzUFKkbGX6Y8AhstlsciVUA0zKG8R1wHU2Unw==" saltValue="pwXu+olR1mbQ3w9zJxlYt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2:BI2"/>
    <mergeCell ref="DJ2:DO2"/>
    <mergeCell ref="DQ2:DZ2"/>
    <mergeCell ref="A4:AY4"/>
    <mergeCell ref="BQ4:DZ4"/>
    <mergeCell ref="A5:P6"/>
    <mergeCell ref="Q5:U6"/>
    <mergeCell ref="V5:Z6"/>
    <mergeCell ref="AA5:AE6"/>
    <mergeCell ref="AF5:AJ6"/>
    <mergeCell ref="DL7:DP7"/>
    <mergeCell ref="DQ7:DU7"/>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80" zoomScaleNormal="85" zoomScaleSheetLayoutView="80" workbookViewId="0"/>
  </sheetViews>
  <sheetFormatPr defaultColWidth="0" defaultRowHeight="13.5" customHeight="1" zeroHeight="1" x14ac:dyDescent="0.15"/>
  <cols>
    <col min="1" max="120" width="2.75" style="248" customWidth="1"/>
    <col min="121" max="121" width="0" style="247" hidden="1" customWidth="1"/>
    <col min="122" max="16384" width="9" style="247" hidden="1"/>
  </cols>
  <sheetData>
    <row r="1" spans="1:120"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7"/>
    </row>
    <row r="17" spans="119:120" x14ac:dyDescent="0.15">
      <c r="DP17" s="247"/>
    </row>
    <row r="18" spans="119:120" x14ac:dyDescent="0.15"/>
    <row r="19" spans="119:120" x14ac:dyDescent="0.15"/>
    <row r="20" spans="119:120" x14ac:dyDescent="0.15">
      <c r="DO20" s="247"/>
      <c r="DP20" s="247"/>
    </row>
    <row r="21" spans="119:120" x14ac:dyDescent="0.15">
      <c r="DP21" s="247"/>
    </row>
    <row r="22" spans="119:120" x14ac:dyDescent="0.15"/>
    <row r="23" spans="119:120" x14ac:dyDescent="0.15">
      <c r="DO23" s="247"/>
      <c r="DP23" s="247"/>
    </row>
    <row r="24" spans="119:120" x14ac:dyDescent="0.15">
      <c r="DP24" s="247"/>
    </row>
    <row r="25" spans="119:120" x14ac:dyDescent="0.15">
      <c r="DP25" s="247"/>
    </row>
    <row r="26" spans="119:120" x14ac:dyDescent="0.15">
      <c r="DO26" s="247"/>
      <c r="DP26" s="247"/>
    </row>
    <row r="27" spans="119:120" x14ac:dyDescent="0.15"/>
    <row r="28" spans="119:120" x14ac:dyDescent="0.15">
      <c r="DO28" s="247"/>
      <c r="DP28" s="247"/>
    </row>
    <row r="29" spans="119:120" x14ac:dyDescent="0.15">
      <c r="DP29" s="247"/>
    </row>
    <row r="30" spans="119:120" x14ac:dyDescent="0.15"/>
    <row r="31" spans="119:120" x14ac:dyDescent="0.15">
      <c r="DO31" s="247"/>
      <c r="DP31" s="247"/>
    </row>
    <row r="32" spans="119:120" x14ac:dyDescent="0.15"/>
    <row r="33" spans="98:120" x14ac:dyDescent="0.15">
      <c r="DO33" s="247"/>
      <c r="DP33" s="247"/>
    </row>
    <row r="34" spans="98:120" x14ac:dyDescent="0.15">
      <c r="DM34" s="247"/>
    </row>
    <row r="35" spans="98:120" x14ac:dyDescent="0.15">
      <c r="CT35" s="247"/>
      <c r="CU35" s="247"/>
      <c r="CV35" s="247"/>
      <c r="CY35" s="247"/>
      <c r="CZ35" s="247"/>
      <c r="DA35" s="247"/>
      <c r="DD35" s="247"/>
      <c r="DE35" s="247"/>
      <c r="DF35" s="247"/>
      <c r="DI35" s="247"/>
      <c r="DJ35" s="247"/>
      <c r="DK35" s="247"/>
      <c r="DM35" s="247"/>
      <c r="DN35" s="247"/>
      <c r="DO35" s="247"/>
      <c r="DP35" s="247"/>
    </row>
    <row r="36" spans="98:120" x14ac:dyDescent="0.15"/>
    <row r="37" spans="98:120" x14ac:dyDescent="0.15">
      <c r="CW37" s="247"/>
      <c r="DB37" s="247"/>
      <c r="DG37" s="247"/>
      <c r="DL37" s="247"/>
      <c r="DP37" s="247"/>
    </row>
    <row r="38" spans="98:120" x14ac:dyDescent="0.15">
      <c r="CT38" s="247"/>
      <c r="CU38" s="247"/>
      <c r="CV38" s="247"/>
      <c r="CW38" s="247"/>
      <c r="CY38" s="247"/>
      <c r="CZ38" s="247"/>
      <c r="DA38" s="247"/>
      <c r="DB38" s="247"/>
      <c r="DD38" s="247"/>
      <c r="DE38" s="247"/>
      <c r="DF38" s="247"/>
      <c r="DG38" s="247"/>
      <c r="DI38" s="247"/>
      <c r="DJ38" s="247"/>
      <c r="DK38" s="247"/>
      <c r="DL38" s="247"/>
      <c r="DN38" s="247"/>
      <c r="DO38" s="247"/>
      <c r="DP38" s="247"/>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7"/>
      <c r="DO49" s="247"/>
      <c r="DP49" s="247"/>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7"/>
      <c r="CS63" s="247"/>
      <c r="CX63" s="247"/>
      <c r="DC63" s="247"/>
      <c r="DH63" s="247"/>
    </row>
    <row r="64" spans="22:120" x14ac:dyDescent="0.15">
      <c r="V64" s="247"/>
    </row>
    <row r="65" spans="15:120" x14ac:dyDescent="0.15">
      <c r="X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U65" s="247"/>
      <c r="CZ65" s="247"/>
      <c r="DE65" s="247"/>
      <c r="DJ65" s="247"/>
    </row>
    <row r="66" spans="15:120" x14ac:dyDescent="0.15">
      <c r="Q66" s="247"/>
      <c r="S66" s="247"/>
      <c r="U66" s="247"/>
      <c r="DM66" s="247"/>
    </row>
    <row r="67" spans="15:120" x14ac:dyDescent="0.15">
      <c r="O67" s="247"/>
      <c r="P67" s="247"/>
      <c r="R67" s="247"/>
      <c r="T67" s="247"/>
      <c r="Y67" s="247"/>
      <c r="CT67" s="247"/>
      <c r="CV67" s="247"/>
      <c r="CW67" s="247"/>
      <c r="CY67" s="247"/>
      <c r="DA67" s="247"/>
      <c r="DB67" s="247"/>
      <c r="DD67" s="247"/>
      <c r="DF67" s="247"/>
      <c r="DG67" s="247"/>
      <c r="DI67" s="247"/>
      <c r="DK67" s="247"/>
      <c r="DL67" s="247"/>
      <c r="DN67" s="247"/>
      <c r="DO67" s="247"/>
      <c r="DP67" s="247"/>
    </row>
    <row r="68" spans="15:120" x14ac:dyDescent="0.15"/>
    <row r="69" spans="15:120" x14ac:dyDescent="0.15"/>
    <row r="70" spans="15:120" x14ac:dyDescent="0.15"/>
    <row r="71" spans="15:120" x14ac:dyDescent="0.15"/>
    <row r="72" spans="15:120" x14ac:dyDescent="0.15">
      <c r="DP72" s="247"/>
    </row>
    <row r="73" spans="15:120" x14ac:dyDescent="0.15">
      <c r="DP73" s="247"/>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7"/>
      <c r="CX96" s="247"/>
      <c r="DC96" s="247"/>
      <c r="DH96" s="247"/>
    </row>
    <row r="97" spans="24:120" x14ac:dyDescent="0.15">
      <c r="CS97" s="247"/>
      <c r="CX97" s="247"/>
      <c r="DC97" s="247"/>
      <c r="DH97" s="247"/>
      <c r="DP97" s="248" t="s">
        <v>476</v>
      </c>
    </row>
    <row r="98" spans="24:120" hidden="1" x14ac:dyDescent="0.15">
      <c r="CS98" s="247"/>
      <c r="CX98" s="247"/>
      <c r="DC98" s="247"/>
      <c r="DH98" s="247"/>
    </row>
    <row r="99" spans="24:120" hidden="1" x14ac:dyDescent="0.15">
      <c r="CS99" s="247"/>
      <c r="CX99" s="247"/>
      <c r="DC99" s="247"/>
      <c r="DH99" s="247"/>
    </row>
    <row r="101" spans="24:120" ht="12" hidden="1" customHeight="1" x14ac:dyDescent="0.15">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U101" s="247"/>
      <c r="CZ101" s="247"/>
      <c r="DE101" s="247"/>
      <c r="DJ101" s="247"/>
    </row>
    <row r="102" spans="24:120" ht="1.5" hidden="1" customHeight="1" x14ac:dyDescent="0.15">
      <c r="CU102" s="247"/>
      <c r="CZ102" s="247"/>
      <c r="DE102" s="247"/>
      <c r="DJ102" s="247"/>
      <c r="DM102" s="247"/>
    </row>
    <row r="103" spans="24:120" hidden="1" x14ac:dyDescent="0.15">
      <c r="CT103" s="247"/>
      <c r="CV103" s="247"/>
      <c r="CW103" s="247"/>
      <c r="CY103" s="247"/>
      <c r="DA103" s="247"/>
      <c r="DB103" s="247"/>
      <c r="DD103" s="247"/>
      <c r="DF103" s="247"/>
      <c r="DG103" s="247"/>
      <c r="DI103" s="247"/>
      <c r="DK103" s="247"/>
      <c r="DL103" s="247"/>
      <c r="DM103" s="247"/>
      <c r="DN103" s="247"/>
      <c r="DO103" s="247"/>
      <c r="DP103" s="247"/>
    </row>
    <row r="104" spans="24:120" hidden="1" x14ac:dyDescent="0.15">
      <c r="CV104" s="247"/>
      <c r="CW104" s="247"/>
      <c r="DA104" s="247"/>
      <c r="DB104" s="247"/>
      <c r="DF104" s="247"/>
      <c r="DG104" s="247"/>
      <c r="DK104" s="247"/>
      <c r="DL104" s="247"/>
      <c r="DN104" s="247"/>
      <c r="DO104" s="247"/>
      <c r="DP104" s="247"/>
    </row>
    <row r="105" spans="24:120" ht="12.75" hidden="1" customHeight="1" x14ac:dyDescent="0.15"/>
  </sheetData>
  <sheetProtection algorithmName="SHA-512" hashValue="G0E2r17u25pfnfP4l69pjumLMXNL5OZWTaOBtNtKLNfhSRXiSrew7zslpVQ48O8TKJWnQvTg5JqM6dLfwWLVaQ==" saltValue="sJ2ywcfeVDXLniwZEUPPU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80" zoomScaleNormal="80" zoomScaleSheetLayoutView="55" workbookViewId="0"/>
  </sheetViews>
  <sheetFormatPr defaultColWidth="0" defaultRowHeight="13.5" customHeight="1" zeroHeight="1" x14ac:dyDescent="0.15"/>
  <cols>
    <col min="1" max="116" width="2.625" style="248" customWidth="1"/>
    <col min="117" max="16384" width="9" style="247" hidden="1"/>
  </cols>
  <sheetData>
    <row r="1" spans="2:116"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row>
    <row r="2" spans="2:116" x14ac:dyDescent="0.15"/>
    <row r="3" spans="2:116" x14ac:dyDescent="0.15"/>
    <row r="4" spans="2:116" x14ac:dyDescent="0.15">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c r="DC4" s="247"/>
      <c r="DD4" s="247"/>
      <c r="DE4" s="247"/>
      <c r="DF4" s="247"/>
      <c r="DG4" s="247"/>
      <c r="DH4" s="247"/>
      <c r="DI4" s="247"/>
      <c r="DJ4" s="247"/>
      <c r="DK4" s="247"/>
      <c r="DL4" s="247"/>
    </row>
    <row r="5" spans="2:116" x14ac:dyDescent="0.15">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c r="DC18" s="247"/>
      <c r="DD18" s="247"/>
      <c r="DE18" s="247"/>
      <c r="DF18" s="247"/>
      <c r="DG18" s="247"/>
      <c r="DH18" s="247"/>
      <c r="DI18" s="247"/>
      <c r="DJ18" s="247"/>
      <c r="DK18" s="247"/>
      <c r="DL18" s="247"/>
    </row>
    <row r="19" spans="9:116" x14ac:dyDescent="0.15"/>
    <row r="20" spans="9:116" x14ac:dyDescent="0.15"/>
    <row r="21" spans="9:116" x14ac:dyDescent="0.15">
      <c r="DL21" s="247"/>
    </row>
    <row r="22" spans="9:116" x14ac:dyDescent="0.15">
      <c r="DI22" s="247"/>
      <c r="DJ22" s="247"/>
      <c r="DK22" s="247"/>
      <c r="DL22" s="247"/>
    </row>
    <row r="23" spans="9:116" x14ac:dyDescent="0.15">
      <c r="CY23" s="247"/>
      <c r="CZ23" s="247"/>
      <c r="DA23" s="247"/>
      <c r="DB23" s="247"/>
      <c r="DC23" s="247"/>
      <c r="DD23" s="247"/>
      <c r="DE23" s="247"/>
      <c r="DF23" s="247"/>
      <c r="DG23" s="247"/>
      <c r="DH23" s="247"/>
      <c r="DI23" s="247"/>
      <c r="DJ23" s="247"/>
      <c r="DK23" s="247"/>
      <c r="DL23" s="247"/>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7"/>
      <c r="DA35" s="247"/>
      <c r="DB35" s="247"/>
      <c r="DC35" s="247"/>
      <c r="DD35" s="247"/>
      <c r="DE35" s="247"/>
      <c r="DF35" s="247"/>
      <c r="DG35" s="247"/>
      <c r="DH35" s="247"/>
      <c r="DI35" s="247"/>
      <c r="DJ35" s="247"/>
      <c r="DK35" s="247"/>
      <c r="DL35" s="247"/>
    </row>
    <row r="36" spans="15:116" x14ac:dyDescent="0.15"/>
    <row r="37" spans="15:116" x14ac:dyDescent="0.15">
      <c r="DL37" s="247"/>
    </row>
    <row r="38" spans="15:116" x14ac:dyDescent="0.15">
      <c r="DI38" s="247"/>
      <c r="DJ38" s="247"/>
      <c r="DK38" s="247"/>
      <c r="DL38" s="247"/>
    </row>
    <row r="39" spans="15:116" x14ac:dyDescent="0.15"/>
    <row r="40" spans="15:116" x14ac:dyDescent="0.15"/>
    <row r="41" spans="15:116" x14ac:dyDescent="0.15"/>
    <row r="42" spans="15:116" x14ac:dyDescent="0.15"/>
    <row r="43" spans="15:116" x14ac:dyDescent="0.15">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row>
    <row r="44" spans="15:116" x14ac:dyDescent="0.15">
      <c r="DL44" s="247"/>
    </row>
    <row r="45" spans="15:116" x14ac:dyDescent="0.15"/>
    <row r="46" spans="15:116" x14ac:dyDescent="0.15">
      <c r="DA46" s="247"/>
      <c r="DB46" s="247"/>
      <c r="DC46" s="247"/>
      <c r="DD46" s="247"/>
      <c r="DE46" s="247"/>
      <c r="DF46" s="247"/>
      <c r="DG46" s="247"/>
      <c r="DH46" s="247"/>
      <c r="DI46" s="247"/>
      <c r="DJ46" s="247"/>
      <c r="DK46" s="247"/>
      <c r="DL46" s="247"/>
    </row>
    <row r="47" spans="15:116" x14ac:dyDescent="0.15"/>
    <row r="48" spans="15:116" x14ac:dyDescent="0.15"/>
    <row r="49" spans="104:116" x14ac:dyDescent="0.15"/>
    <row r="50" spans="104:116" x14ac:dyDescent="0.15">
      <c r="CZ50" s="247"/>
      <c r="DA50" s="247"/>
      <c r="DB50" s="247"/>
      <c r="DC50" s="247"/>
      <c r="DD50" s="247"/>
      <c r="DE50" s="247"/>
      <c r="DF50" s="247"/>
      <c r="DG50" s="247"/>
      <c r="DH50" s="247"/>
      <c r="DI50" s="247"/>
      <c r="DJ50" s="247"/>
      <c r="DK50" s="247"/>
      <c r="DL50" s="247"/>
    </row>
    <row r="51" spans="104:116" x14ac:dyDescent="0.15"/>
    <row r="52" spans="104:116" x14ac:dyDescent="0.15"/>
    <row r="53" spans="104:116" x14ac:dyDescent="0.15">
      <c r="DL53" s="247"/>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7"/>
      <c r="DD67" s="247"/>
      <c r="DE67" s="247"/>
      <c r="DF67" s="247"/>
      <c r="DG67" s="247"/>
      <c r="DH67" s="247"/>
      <c r="DI67" s="247"/>
      <c r="DJ67" s="247"/>
      <c r="DK67" s="247"/>
      <c r="DL67" s="247"/>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t6QFP+J3hVJqO17Wy7PjyM5zX2ux4pd5YTA+9FY5DQgmpG62DP6yijzb3wf8KZmq3LvpuLOSRjd/ioRZehpFWA==" saltValue="YKxcgnYzRfj4QOtXhlMR7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80" zoomScaleSheetLayoutView="80" workbookViewId="0"/>
  </sheetViews>
  <sheetFormatPr defaultColWidth="0" defaultRowHeight="13.5" customHeight="1" zeroHeight="1" x14ac:dyDescent="0.15"/>
  <cols>
    <col min="1" max="36" width="2.5" style="249" customWidth="1"/>
    <col min="37" max="44" width="17" style="249" customWidth="1"/>
    <col min="45" max="45" width="6.125" style="256" customWidth="1"/>
    <col min="46" max="46" width="3" style="254" customWidth="1"/>
    <col min="47" max="47" width="19.125" style="249" hidden="1" customWidth="1"/>
    <col min="48" max="52" width="12.625" style="249" hidden="1" customWidth="1"/>
    <col min="53" max="16384" width="8.625" style="249" hidden="1"/>
  </cols>
  <sheetData>
    <row r="1" spans="1:46" x14ac:dyDescent="0.15">
      <c r="AS1" s="250"/>
      <c r="AT1" s="250"/>
    </row>
    <row r="2" spans="1:46" x14ac:dyDescent="0.15">
      <c r="AS2" s="250"/>
      <c r="AT2" s="250"/>
    </row>
    <row r="3" spans="1:46" x14ac:dyDescent="0.15">
      <c r="AS3" s="250"/>
      <c r="AT3" s="250"/>
    </row>
    <row r="4" spans="1:46" x14ac:dyDescent="0.15">
      <c r="AS4" s="250"/>
      <c r="AT4" s="250"/>
    </row>
    <row r="5" spans="1:46" ht="17.25" x14ac:dyDescent="0.15">
      <c r="A5" s="251" t="s">
        <v>477</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3"/>
    </row>
    <row r="6" spans="1:46" x14ac:dyDescent="0.15">
      <c r="A6" s="254"/>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5" t="s">
        <v>478</v>
      </c>
      <c r="AL6" s="255"/>
      <c r="AM6" s="255"/>
      <c r="AN6" s="255"/>
      <c r="AO6" s="250"/>
      <c r="AP6" s="250"/>
      <c r="AQ6" s="250"/>
      <c r="AR6" s="250"/>
    </row>
    <row r="7" spans="1:46" ht="13.5" customHeight="1" x14ac:dyDescent="0.15">
      <c r="A7" s="254"/>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7"/>
      <c r="AL7" s="258"/>
      <c r="AM7" s="258"/>
      <c r="AN7" s="259"/>
      <c r="AO7" s="1114" t="s">
        <v>479</v>
      </c>
      <c r="AP7" s="260"/>
      <c r="AQ7" s="261" t="s">
        <v>480</v>
      </c>
      <c r="AR7" s="262"/>
    </row>
    <row r="8" spans="1:46" x14ac:dyDescent="0.15">
      <c r="A8" s="254"/>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63"/>
      <c r="AL8" s="264"/>
      <c r="AM8" s="264"/>
      <c r="AN8" s="265"/>
      <c r="AO8" s="1115"/>
      <c r="AP8" s="266" t="s">
        <v>481</v>
      </c>
      <c r="AQ8" s="267" t="s">
        <v>482</v>
      </c>
      <c r="AR8" s="268" t="s">
        <v>483</v>
      </c>
    </row>
    <row r="9" spans="1:46" x14ac:dyDescent="0.15">
      <c r="A9" s="254"/>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1116" t="s">
        <v>484</v>
      </c>
      <c r="AL9" s="1117"/>
      <c r="AM9" s="1117"/>
      <c r="AN9" s="1118"/>
      <c r="AO9" s="269">
        <v>574903</v>
      </c>
      <c r="AP9" s="269">
        <v>254607</v>
      </c>
      <c r="AQ9" s="270">
        <v>263788</v>
      </c>
      <c r="AR9" s="271">
        <v>-3.5</v>
      </c>
    </row>
    <row r="10" spans="1:46" ht="13.5" customHeight="1" x14ac:dyDescent="0.15">
      <c r="A10" s="254"/>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1116" t="s">
        <v>485</v>
      </c>
      <c r="AL10" s="1117"/>
      <c r="AM10" s="1117"/>
      <c r="AN10" s="1118"/>
      <c r="AO10" s="272">
        <v>97093</v>
      </c>
      <c r="AP10" s="272">
        <v>43000</v>
      </c>
      <c r="AQ10" s="273">
        <v>39680</v>
      </c>
      <c r="AR10" s="274">
        <v>8.4</v>
      </c>
    </row>
    <row r="11" spans="1:46" ht="13.5" customHeight="1" x14ac:dyDescent="0.15">
      <c r="A11" s="254"/>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1116" t="s">
        <v>486</v>
      </c>
      <c r="AL11" s="1117"/>
      <c r="AM11" s="1117"/>
      <c r="AN11" s="1118"/>
      <c r="AO11" s="272" t="s">
        <v>487</v>
      </c>
      <c r="AP11" s="272" t="s">
        <v>487</v>
      </c>
      <c r="AQ11" s="273">
        <v>4557</v>
      </c>
      <c r="AR11" s="274" t="s">
        <v>487</v>
      </c>
    </row>
    <row r="12" spans="1:46" ht="13.5" customHeight="1" x14ac:dyDescent="0.15">
      <c r="A12" s="254"/>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1116" t="s">
        <v>488</v>
      </c>
      <c r="AL12" s="1117"/>
      <c r="AM12" s="1117"/>
      <c r="AN12" s="1118"/>
      <c r="AO12" s="272" t="s">
        <v>487</v>
      </c>
      <c r="AP12" s="272" t="s">
        <v>487</v>
      </c>
      <c r="AQ12" s="273" t="s">
        <v>487</v>
      </c>
      <c r="AR12" s="274" t="s">
        <v>487</v>
      </c>
    </row>
    <row r="13" spans="1:46" ht="13.5" customHeight="1" x14ac:dyDescent="0.15">
      <c r="A13" s="254"/>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1116" t="s">
        <v>489</v>
      </c>
      <c r="AL13" s="1117"/>
      <c r="AM13" s="1117"/>
      <c r="AN13" s="1118"/>
      <c r="AO13" s="272">
        <v>29257</v>
      </c>
      <c r="AP13" s="272">
        <v>12957</v>
      </c>
      <c r="AQ13" s="273">
        <v>12917</v>
      </c>
      <c r="AR13" s="274">
        <v>0.3</v>
      </c>
    </row>
    <row r="14" spans="1:46" ht="13.5" customHeight="1" x14ac:dyDescent="0.15">
      <c r="A14" s="254"/>
      <c r="B14" s="250"/>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1116" t="s">
        <v>490</v>
      </c>
      <c r="AL14" s="1117"/>
      <c r="AM14" s="1117"/>
      <c r="AN14" s="1118"/>
      <c r="AO14" s="272">
        <v>8975</v>
      </c>
      <c r="AP14" s="272">
        <v>3975</v>
      </c>
      <c r="AQ14" s="273">
        <v>4746</v>
      </c>
      <c r="AR14" s="274">
        <v>-16.2</v>
      </c>
    </row>
    <row r="15" spans="1:46" ht="13.5" customHeight="1" x14ac:dyDescent="0.15">
      <c r="A15" s="254"/>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1119" t="s">
        <v>491</v>
      </c>
      <c r="AL15" s="1120"/>
      <c r="AM15" s="1120"/>
      <c r="AN15" s="1121"/>
      <c r="AO15" s="272">
        <v>-26980</v>
      </c>
      <c r="AP15" s="272">
        <v>-11949</v>
      </c>
      <c r="AQ15" s="273">
        <v>-12765</v>
      </c>
      <c r="AR15" s="274">
        <v>-6.4</v>
      </c>
    </row>
    <row r="16" spans="1:46" x14ac:dyDescent="0.15">
      <c r="A16" s="254"/>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1119" t="s">
        <v>178</v>
      </c>
      <c r="AL16" s="1120"/>
      <c r="AM16" s="1120"/>
      <c r="AN16" s="1121"/>
      <c r="AO16" s="272">
        <v>683248</v>
      </c>
      <c r="AP16" s="272">
        <v>302590</v>
      </c>
      <c r="AQ16" s="273">
        <v>312922</v>
      </c>
      <c r="AR16" s="274">
        <v>-3.3</v>
      </c>
    </row>
    <row r="17" spans="1:46" x14ac:dyDescent="0.15">
      <c r="A17" s="254"/>
      <c r="B17" s="250"/>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75"/>
    </row>
    <row r="18" spans="1:46" x14ac:dyDescent="0.15">
      <c r="A18" s="254"/>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76"/>
      <c r="AR18" s="276"/>
    </row>
    <row r="19" spans="1:46" x14ac:dyDescent="0.15">
      <c r="A19" s="254"/>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t="s">
        <v>492</v>
      </c>
      <c r="AL19" s="250"/>
      <c r="AM19" s="250"/>
      <c r="AN19" s="250"/>
      <c r="AO19" s="250"/>
      <c r="AP19" s="250"/>
      <c r="AQ19" s="250"/>
      <c r="AR19" s="250"/>
    </row>
    <row r="20" spans="1:46" x14ac:dyDescent="0.15">
      <c r="A20" s="254"/>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77"/>
      <c r="AL20" s="278"/>
      <c r="AM20" s="278"/>
      <c r="AN20" s="279"/>
      <c r="AO20" s="280" t="s">
        <v>493</v>
      </c>
      <c r="AP20" s="281" t="s">
        <v>494</v>
      </c>
      <c r="AQ20" s="282" t="s">
        <v>495</v>
      </c>
      <c r="AR20" s="283"/>
    </row>
    <row r="21" spans="1:46" s="289" customFormat="1" x14ac:dyDescent="0.15">
      <c r="A21" s="284"/>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1122" t="s">
        <v>496</v>
      </c>
      <c r="AL21" s="1123"/>
      <c r="AM21" s="1123"/>
      <c r="AN21" s="1124"/>
      <c r="AO21" s="285">
        <v>28.34</v>
      </c>
      <c r="AP21" s="286">
        <v>24.75</v>
      </c>
      <c r="AQ21" s="287">
        <v>3.59</v>
      </c>
      <c r="AR21" s="255"/>
      <c r="AS21" s="288"/>
      <c r="AT21" s="284"/>
    </row>
    <row r="22" spans="1:46" s="289" customFormat="1" x14ac:dyDescent="0.15">
      <c r="A22" s="284"/>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1122" t="s">
        <v>497</v>
      </c>
      <c r="AL22" s="1123"/>
      <c r="AM22" s="1123"/>
      <c r="AN22" s="1124"/>
      <c r="AO22" s="290">
        <v>95.8</v>
      </c>
      <c r="AP22" s="291">
        <v>95.6</v>
      </c>
      <c r="AQ22" s="292">
        <v>0.2</v>
      </c>
      <c r="AR22" s="276"/>
      <c r="AS22" s="288"/>
      <c r="AT22" s="284"/>
    </row>
    <row r="23" spans="1:46" s="289" customFormat="1" x14ac:dyDescent="0.15">
      <c r="A23" s="284"/>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5"/>
      <c r="AM23" s="255"/>
      <c r="AN23" s="255"/>
      <c r="AO23" s="255"/>
      <c r="AP23" s="276"/>
      <c r="AQ23" s="276"/>
      <c r="AR23" s="276"/>
      <c r="AS23" s="288"/>
      <c r="AT23" s="284"/>
    </row>
    <row r="24" spans="1:46" s="289" customFormat="1" x14ac:dyDescent="0.15">
      <c r="A24" s="284"/>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76"/>
      <c r="AQ24" s="276"/>
      <c r="AR24" s="276"/>
      <c r="AS24" s="288"/>
      <c r="AT24" s="284"/>
    </row>
    <row r="25" spans="1:46" s="289" customFormat="1" x14ac:dyDescent="0.15">
      <c r="A25" s="293"/>
      <c r="B25" s="294"/>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5"/>
      <c r="AQ25" s="295"/>
      <c r="AR25" s="295"/>
      <c r="AS25" s="296"/>
      <c r="AT25" s="284"/>
    </row>
    <row r="26" spans="1:46" s="289" customFormat="1" x14ac:dyDescent="0.15">
      <c r="A26" s="1113" t="s">
        <v>498</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55"/>
    </row>
    <row r="27" spans="1:46" x14ac:dyDescent="0.15">
      <c r="A27" s="297"/>
      <c r="AO27" s="250"/>
      <c r="AP27" s="250"/>
      <c r="AQ27" s="250"/>
      <c r="AR27" s="250"/>
      <c r="AS27" s="250"/>
      <c r="AT27" s="250"/>
    </row>
    <row r="28" spans="1:46" ht="17.25" x14ac:dyDescent="0.15">
      <c r="A28" s="251" t="s">
        <v>499</v>
      </c>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2"/>
      <c r="AR28" s="252"/>
      <c r="AS28" s="298"/>
    </row>
    <row r="29" spans="1:46" x14ac:dyDescent="0.15">
      <c r="A29" s="254"/>
      <c r="B29" s="250"/>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5" t="s">
        <v>500</v>
      </c>
      <c r="AL29" s="255"/>
      <c r="AM29" s="255"/>
      <c r="AN29" s="255"/>
      <c r="AO29" s="250"/>
      <c r="AP29" s="250"/>
      <c r="AQ29" s="250"/>
      <c r="AR29" s="250"/>
      <c r="AS29" s="299"/>
    </row>
    <row r="30" spans="1:46" ht="13.5" customHeight="1" x14ac:dyDescent="0.15">
      <c r="A30" s="254"/>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7"/>
      <c r="AL30" s="258"/>
      <c r="AM30" s="258"/>
      <c r="AN30" s="259"/>
      <c r="AO30" s="1114" t="s">
        <v>479</v>
      </c>
      <c r="AP30" s="260"/>
      <c r="AQ30" s="261" t="s">
        <v>480</v>
      </c>
      <c r="AR30" s="262"/>
    </row>
    <row r="31" spans="1:46" x14ac:dyDescent="0.15">
      <c r="A31" s="254"/>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63"/>
      <c r="AL31" s="264"/>
      <c r="AM31" s="264"/>
      <c r="AN31" s="265"/>
      <c r="AO31" s="1115"/>
      <c r="AP31" s="266" t="s">
        <v>481</v>
      </c>
      <c r="AQ31" s="267" t="s">
        <v>482</v>
      </c>
      <c r="AR31" s="268" t="s">
        <v>483</v>
      </c>
    </row>
    <row r="32" spans="1:46" ht="27" customHeight="1" x14ac:dyDescent="0.15">
      <c r="A32" s="254"/>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1130" t="s">
        <v>501</v>
      </c>
      <c r="AL32" s="1131"/>
      <c r="AM32" s="1131"/>
      <c r="AN32" s="1132"/>
      <c r="AO32" s="300">
        <v>635849</v>
      </c>
      <c r="AP32" s="300">
        <v>281598</v>
      </c>
      <c r="AQ32" s="301">
        <v>170896</v>
      </c>
      <c r="AR32" s="302">
        <v>64.8</v>
      </c>
    </row>
    <row r="33" spans="1:46" ht="13.5" customHeight="1" x14ac:dyDescent="0.15">
      <c r="A33" s="254"/>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1130" t="s">
        <v>502</v>
      </c>
      <c r="AL33" s="1131"/>
      <c r="AM33" s="1131"/>
      <c r="AN33" s="1132"/>
      <c r="AO33" s="300" t="s">
        <v>487</v>
      </c>
      <c r="AP33" s="300" t="s">
        <v>487</v>
      </c>
      <c r="AQ33" s="301" t="s">
        <v>487</v>
      </c>
      <c r="AR33" s="302" t="s">
        <v>487</v>
      </c>
    </row>
    <row r="34" spans="1:46" ht="27" customHeight="1" x14ac:dyDescent="0.15">
      <c r="A34" s="254"/>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1130" t="s">
        <v>503</v>
      </c>
      <c r="AL34" s="1131"/>
      <c r="AM34" s="1131"/>
      <c r="AN34" s="1132"/>
      <c r="AO34" s="300" t="s">
        <v>487</v>
      </c>
      <c r="AP34" s="300" t="s">
        <v>487</v>
      </c>
      <c r="AQ34" s="301">
        <v>5</v>
      </c>
      <c r="AR34" s="302" t="s">
        <v>487</v>
      </c>
    </row>
    <row r="35" spans="1:46" ht="27" customHeight="1" x14ac:dyDescent="0.15">
      <c r="A35" s="254"/>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1130" t="s">
        <v>504</v>
      </c>
      <c r="AL35" s="1131"/>
      <c r="AM35" s="1131"/>
      <c r="AN35" s="1132"/>
      <c r="AO35" s="300">
        <v>121929</v>
      </c>
      <c r="AP35" s="300">
        <v>53999</v>
      </c>
      <c r="AQ35" s="301">
        <v>33138</v>
      </c>
      <c r="AR35" s="302">
        <v>63</v>
      </c>
    </row>
    <row r="36" spans="1:46" ht="27" customHeight="1" x14ac:dyDescent="0.15">
      <c r="A36" s="254"/>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1130" t="s">
        <v>505</v>
      </c>
      <c r="AL36" s="1131"/>
      <c r="AM36" s="1131"/>
      <c r="AN36" s="1132"/>
      <c r="AO36" s="300" t="s">
        <v>487</v>
      </c>
      <c r="AP36" s="300" t="s">
        <v>487</v>
      </c>
      <c r="AQ36" s="301">
        <v>2943</v>
      </c>
      <c r="AR36" s="302" t="s">
        <v>487</v>
      </c>
    </row>
    <row r="37" spans="1:46" ht="13.5" customHeight="1" x14ac:dyDescent="0.15">
      <c r="A37" s="254"/>
      <c r="B37" s="250"/>
      <c r="C37" s="250"/>
      <c r="D37" s="250"/>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1130" t="s">
        <v>506</v>
      </c>
      <c r="AL37" s="1131"/>
      <c r="AM37" s="1131"/>
      <c r="AN37" s="1132"/>
      <c r="AO37" s="300">
        <v>2188</v>
      </c>
      <c r="AP37" s="300">
        <v>969</v>
      </c>
      <c r="AQ37" s="301">
        <v>1487</v>
      </c>
      <c r="AR37" s="302">
        <v>-34.799999999999997</v>
      </c>
    </row>
    <row r="38" spans="1:46" ht="27" customHeight="1" x14ac:dyDescent="0.15">
      <c r="A38" s="254"/>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1133" t="s">
        <v>507</v>
      </c>
      <c r="AL38" s="1134"/>
      <c r="AM38" s="1134"/>
      <c r="AN38" s="1135"/>
      <c r="AO38" s="303">
        <v>795</v>
      </c>
      <c r="AP38" s="303">
        <v>352</v>
      </c>
      <c r="AQ38" s="304">
        <v>60</v>
      </c>
      <c r="AR38" s="292">
        <v>486.7</v>
      </c>
      <c r="AS38" s="299"/>
    </row>
    <row r="39" spans="1:46" x14ac:dyDescent="0.15">
      <c r="A39" s="254"/>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1133" t="s">
        <v>508</v>
      </c>
      <c r="AL39" s="1134"/>
      <c r="AM39" s="1134"/>
      <c r="AN39" s="1135"/>
      <c r="AO39" s="300">
        <v>-50055</v>
      </c>
      <c r="AP39" s="300">
        <v>-22168</v>
      </c>
      <c r="AQ39" s="301">
        <v>-8408</v>
      </c>
      <c r="AR39" s="302">
        <v>163.69999999999999</v>
      </c>
      <c r="AS39" s="299"/>
    </row>
    <row r="40" spans="1:46" ht="27" customHeight="1" x14ac:dyDescent="0.15">
      <c r="A40" s="254"/>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1130" t="s">
        <v>509</v>
      </c>
      <c r="AL40" s="1131"/>
      <c r="AM40" s="1131"/>
      <c r="AN40" s="1132"/>
      <c r="AO40" s="300">
        <v>-517187</v>
      </c>
      <c r="AP40" s="300">
        <v>-229047</v>
      </c>
      <c r="AQ40" s="301">
        <v>-141122</v>
      </c>
      <c r="AR40" s="302">
        <v>62.3</v>
      </c>
      <c r="AS40" s="299"/>
    </row>
    <row r="41" spans="1:46" x14ac:dyDescent="0.15">
      <c r="A41" s="254"/>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1136" t="s">
        <v>288</v>
      </c>
      <c r="AL41" s="1137"/>
      <c r="AM41" s="1137"/>
      <c r="AN41" s="1138"/>
      <c r="AO41" s="300">
        <v>193519</v>
      </c>
      <c r="AP41" s="300">
        <v>85704</v>
      </c>
      <c r="AQ41" s="301">
        <v>59000</v>
      </c>
      <c r="AR41" s="302">
        <v>45.3</v>
      </c>
      <c r="AS41" s="299"/>
    </row>
    <row r="42" spans="1:46" x14ac:dyDescent="0.15">
      <c r="A42" s="254"/>
      <c r="B42" s="25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305"/>
      <c r="AL42" s="250"/>
      <c r="AM42" s="250"/>
      <c r="AN42" s="250"/>
      <c r="AO42" s="250"/>
      <c r="AP42" s="250"/>
      <c r="AQ42" s="276"/>
      <c r="AR42" s="276"/>
      <c r="AS42" s="299"/>
    </row>
    <row r="43" spans="1:46" x14ac:dyDescent="0.15">
      <c r="A43" s="254"/>
      <c r="B43" s="25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306"/>
      <c r="AQ43" s="276"/>
      <c r="AR43" s="250"/>
      <c r="AS43" s="299"/>
    </row>
    <row r="44" spans="1:46" x14ac:dyDescent="0.15">
      <c r="A44" s="254"/>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76"/>
      <c r="AR44" s="250"/>
    </row>
    <row r="45" spans="1:46" x14ac:dyDescent="0.15">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307"/>
      <c r="AR45" s="252"/>
      <c r="AS45" s="252"/>
      <c r="AT45" s="250"/>
    </row>
    <row r="46" spans="1:46" x14ac:dyDescent="0.15">
      <c r="A46" s="308"/>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250"/>
    </row>
    <row r="47" spans="1:46" ht="17.25" customHeight="1" x14ac:dyDescent="0.15">
      <c r="A47" s="309" t="s">
        <v>510</v>
      </c>
      <c r="B47" s="25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row>
    <row r="48" spans="1:46" x14ac:dyDescent="0.15">
      <c r="A48" s="254"/>
      <c r="B48" s="25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310" t="s">
        <v>511</v>
      </c>
      <c r="AL48" s="310"/>
      <c r="AM48" s="310"/>
      <c r="AN48" s="310"/>
      <c r="AO48" s="310"/>
      <c r="AP48" s="310"/>
      <c r="AQ48" s="311"/>
      <c r="AR48" s="310"/>
    </row>
    <row r="49" spans="1:44" ht="13.5" customHeight="1" x14ac:dyDescent="0.15">
      <c r="A49" s="254"/>
      <c r="B49" s="25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312"/>
      <c r="AL49" s="313"/>
      <c r="AM49" s="1125" t="s">
        <v>479</v>
      </c>
      <c r="AN49" s="1127" t="s">
        <v>512</v>
      </c>
      <c r="AO49" s="1128"/>
      <c r="AP49" s="1128"/>
      <c r="AQ49" s="1128"/>
      <c r="AR49" s="1129"/>
    </row>
    <row r="50" spans="1:44" x14ac:dyDescent="0.15">
      <c r="A50" s="254"/>
      <c r="B50" s="25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314"/>
      <c r="AL50" s="315"/>
      <c r="AM50" s="1126"/>
      <c r="AN50" s="316" t="s">
        <v>513</v>
      </c>
      <c r="AO50" s="317" t="s">
        <v>514</v>
      </c>
      <c r="AP50" s="318" t="s">
        <v>515</v>
      </c>
      <c r="AQ50" s="319" t="s">
        <v>516</v>
      </c>
      <c r="AR50" s="320" t="s">
        <v>517</v>
      </c>
    </row>
    <row r="51" spans="1:44" x14ac:dyDescent="0.15">
      <c r="A51" s="254"/>
      <c r="B51" s="25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312" t="s">
        <v>518</v>
      </c>
      <c r="AL51" s="313"/>
      <c r="AM51" s="321">
        <v>659875</v>
      </c>
      <c r="AN51" s="322">
        <v>259487</v>
      </c>
      <c r="AO51" s="323">
        <v>-32.299999999999997</v>
      </c>
      <c r="AP51" s="324">
        <v>301035</v>
      </c>
      <c r="AQ51" s="325">
        <v>12.2</v>
      </c>
      <c r="AR51" s="326">
        <v>-44.5</v>
      </c>
    </row>
    <row r="52" spans="1:44" x14ac:dyDescent="0.15">
      <c r="A52" s="254"/>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327"/>
      <c r="AL52" s="328" t="s">
        <v>519</v>
      </c>
      <c r="AM52" s="329">
        <v>346977</v>
      </c>
      <c r="AN52" s="330">
        <v>136444</v>
      </c>
      <c r="AO52" s="331">
        <v>-37.5</v>
      </c>
      <c r="AP52" s="332">
        <v>154376</v>
      </c>
      <c r="AQ52" s="333">
        <v>29.1</v>
      </c>
      <c r="AR52" s="334">
        <v>-66.599999999999994</v>
      </c>
    </row>
    <row r="53" spans="1:44" x14ac:dyDescent="0.15">
      <c r="A53" s="254"/>
      <c r="B53" s="25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312" t="s">
        <v>520</v>
      </c>
      <c r="AL53" s="313"/>
      <c r="AM53" s="321">
        <v>444419</v>
      </c>
      <c r="AN53" s="322">
        <v>180219</v>
      </c>
      <c r="AO53" s="323">
        <v>-30.5</v>
      </c>
      <c r="AP53" s="324">
        <v>277467</v>
      </c>
      <c r="AQ53" s="325">
        <v>-7.8</v>
      </c>
      <c r="AR53" s="326">
        <v>-22.7</v>
      </c>
    </row>
    <row r="54" spans="1:44" x14ac:dyDescent="0.15">
      <c r="A54" s="254"/>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327"/>
      <c r="AL54" s="328" t="s">
        <v>519</v>
      </c>
      <c r="AM54" s="329">
        <v>197181</v>
      </c>
      <c r="AN54" s="330">
        <v>79960</v>
      </c>
      <c r="AO54" s="331">
        <v>-41.4</v>
      </c>
      <c r="AP54" s="332">
        <v>128378</v>
      </c>
      <c r="AQ54" s="333">
        <v>-16.8</v>
      </c>
      <c r="AR54" s="334">
        <v>-24.6</v>
      </c>
    </row>
    <row r="55" spans="1:44" x14ac:dyDescent="0.15">
      <c r="A55" s="254"/>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312" t="s">
        <v>521</v>
      </c>
      <c r="AL55" s="313"/>
      <c r="AM55" s="321">
        <v>589248</v>
      </c>
      <c r="AN55" s="322">
        <v>243189</v>
      </c>
      <c r="AO55" s="323">
        <v>34.9</v>
      </c>
      <c r="AP55" s="324">
        <v>282256</v>
      </c>
      <c r="AQ55" s="325">
        <v>1.7</v>
      </c>
      <c r="AR55" s="326">
        <v>33.200000000000003</v>
      </c>
    </row>
    <row r="56" spans="1:44" x14ac:dyDescent="0.15">
      <c r="A56" s="254"/>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327"/>
      <c r="AL56" s="328" t="s">
        <v>519</v>
      </c>
      <c r="AM56" s="329">
        <v>341762</v>
      </c>
      <c r="AN56" s="330">
        <v>141049</v>
      </c>
      <c r="AO56" s="331">
        <v>76.400000000000006</v>
      </c>
      <c r="AP56" s="332">
        <v>145453</v>
      </c>
      <c r="AQ56" s="333">
        <v>13.3</v>
      </c>
      <c r="AR56" s="334">
        <v>63.1</v>
      </c>
    </row>
    <row r="57" spans="1:44" x14ac:dyDescent="0.15">
      <c r="A57" s="254"/>
      <c r="B57" s="25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c r="AJ57" s="250"/>
      <c r="AK57" s="312" t="s">
        <v>522</v>
      </c>
      <c r="AL57" s="313"/>
      <c r="AM57" s="321">
        <v>2377774</v>
      </c>
      <c r="AN57" s="322">
        <v>1018319</v>
      </c>
      <c r="AO57" s="323">
        <v>318.7</v>
      </c>
      <c r="AP57" s="324">
        <v>295341</v>
      </c>
      <c r="AQ57" s="325">
        <v>4.5999999999999996</v>
      </c>
      <c r="AR57" s="326">
        <v>314.10000000000002</v>
      </c>
    </row>
    <row r="58" spans="1:44" x14ac:dyDescent="0.15">
      <c r="A58" s="254"/>
      <c r="B58" s="25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327"/>
      <c r="AL58" s="328" t="s">
        <v>519</v>
      </c>
      <c r="AM58" s="329">
        <v>2194997</v>
      </c>
      <c r="AN58" s="330">
        <v>940042</v>
      </c>
      <c r="AO58" s="331">
        <v>566.5</v>
      </c>
      <c r="AP58" s="332">
        <v>137402</v>
      </c>
      <c r="AQ58" s="333">
        <v>-5.5</v>
      </c>
      <c r="AR58" s="334">
        <v>572</v>
      </c>
    </row>
    <row r="59" spans="1:44" x14ac:dyDescent="0.15">
      <c r="A59" s="254"/>
      <c r="B59" s="25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c r="AJ59" s="250"/>
      <c r="AK59" s="312" t="s">
        <v>523</v>
      </c>
      <c r="AL59" s="313"/>
      <c r="AM59" s="321">
        <v>753828</v>
      </c>
      <c r="AN59" s="322">
        <v>333848</v>
      </c>
      <c r="AO59" s="323">
        <v>-67.2</v>
      </c>
      <c r="AP59" s="324">
        <v>292845</v>
      </c>
      <c r="AQ59" s="325">
        <v>-0.8</v>
      </c>
      <c r="AR59" s="326">
        <v>-66.400000000000006</v>
      </c>
    </row>
    <row r="60" spans="1:44" x14ac:dyDescent="0.15">
      <c r="A60" s="254"/>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27"/>
      <c r="AL60" s="328" t="s">
        <v>519</v>
      </c>
      <c r="AM60" s="329">
        <v>471769</v>
      </c>
      <c r="AN60" s="330">
        <v>208932</v>
      </c>
      <c r="AO60" s="331">
        <v>-77.8</v>
      </c>
      <c r="AP60" s="332">
        <v>143187</v>
      </c>
      <c r="AQ60" s="333">
        <v>4.2</v>
      </c>
      <c r="AR60" s="334">
        <v>-82</v>
      </c>
    </row>
    <row r="61" spans="1:44" x14ac:dyDescent="0.15">
      <c r="A61" s="254"/>
      <c r="B61" s="25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c r="AJ61" s="250"/>
      <c r="AK61" s="312" t="s">
        <v>524</v>
      </c>
      <c r="AL61" s="335"/>
      <c r="AM61" s="336">
        <v>965029</v>
      </c>
      <c r="AN61" s="337">
        <v>407012</v>
      </c>
      <c r="AO61" s="338">
        <v>44.7</v>
      </c>
      <c r="AP61" s="339">
        <v>289789</v>
      </c>
      <c r="AQ61" s="340">
        <v>2</v>
      </c>
      <c r="AR61" s="326">
        <v>42.7</v>
      </c>
    </row>
    <row r="62" spans="1:44" x14ac:dyDescent="0.15">
      <c r="A62" s="254"/>
      <c r="B62" s="25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327"/>
      <c r="AL62" s="328" t="s">
        <v>519</v>
      </c>
      <c r="AM62" s="329">
        <v>710537</v>
      </c>
      <c r="AN62" s="330">
        <v>301285</v>
      </c>
      <c r="AO62" s="331">
        <v>97.2</v>
      </c>
      <c r="AP62" s="332">
        <v>141759</v>
      </c>
      <c r="AQ62" s="333">
        <v>4.9000000000000004</v>
      </c>
      <c r="AR62" s="334">
        <v>92.3</v>
      </c>
    </row>
    <row r="63" spans="1:44" x14ac:dyDescent="0.15">
      <c r="A63" s="254"/>
      <c r="B63" s="25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row>
    <row r="64" spans="1:44" x14ac:dyDescent="0.15">
      <c r="A64" s="254"/>
      <c r="B64" s="25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250"/>
      <c r="AP64" s="250"/>
      <c r="AQ64" s="250"/>
      <c r="AR64" s="250"/>
    </row>
    <row r="65" spans="1:46" x14ac:dyDescent="0.15">
      <c r="A65" s="254"/>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250"/>
      <c r="AP65" s="250"/>
      <c r="AQ65" s="250"/>
      <c r="AR65" s="250"/>
    </row>
    <row r="66" spans="1:46" x14ac:dyDescent="0.15">
      <c r="A66" s="341"/>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308"/>
      <c r="AQ66" s="308"/>
      <c r="AR66" s="308"/>
      <c r="AS66" s="342"/>
    </row>
    <row r="67" spans="1:46" ht="13.5" hidden="1" customHeight="1" x14ac:dyDescent="0.15">
      <c r="AK67" s="250"/>
      <c r="AL67" s="250"/>
      <c r="AM67" s="250"/>
      <c r="AN67" s="250"/>
      <c r="AO67" s="250"/>
      <c r="AP67" s="250"/>
      <c r="AQ67" s="250"/>
      <c r="AR67" s="250"/>
      <c r="AS67" s="250"/>
      <c r="AT67" s="250"/>
    </row>
    <row r="68" spans="1:46" ht="13.5" hidden="1" customHeight="1" x14ac:dyDescent="0.15">
      <c r="AK68" s="250"/>
      <c r="AL68" s="250"/>
      <c r="AM68" s="250"/>
      <c r="AN68" s="250"/>
      <c r="AO68" s="250"/>
      <c r="AP68" s="250"/>
      <c r="AQ68" s="250"/>
      <c r="AR68" s="250"/>
    </row>
    <row r="69" spans="1:46" ht="13.5" hidden="1" customHeight="1" x14ac:dyDescent="0.15">
      <c r="AK69" s="250"/>
      <c r="AL69" s="250"/>
      <c r="AM69" s="250"/>
      <c r="AN69" s="250"/>
      <c r="AO69" s="250"/>
      <c r="AP69" s="250"/>
      <c r="AQ69" s="250"/>
      <c r="AR69" s="250"/>
    </row>
    <row r="70" spans="1:46" hidden="1" x14ac:dyDescent="0.15">
      <c r="AK70" s="250"/>
      <c r="AL70" s="250"/>
      <c r="AM70" s="250"/>
      <c r="AN70" s="250"/>
      <c r="AO70" s="250"/>
      <c r="AP70" s="250"/>
      <c r="AQ70" s="250"/>
      <c r="AR70" s="250"/>
    </row>
    <row r="71" spans="1:46" hidden="1" x14ac:dyDescent="0.15">
      <c r="AK71" s="250"/>
      <c r="AL71" s="250"/>
      <c r="AM71" s="250"/>
      <c r="AN71" s="250"/>
      <c r="AO71" s="250"/>
      <c r="AP71" s="250"/>
      <c r="AQ71" s="250"/>
      <c r="AR71" s="250"/>
    </row>
    <row r="72" spans="1:46" hidden="1" x14ac:dyDescent="0.15">
      <c r="AK72" s="250"/>
      <c r="AL72" s="250"/>
      <c r="AM72" s="250"/>
      <c r="AN72" s="250"/>
      <c r="AO72" s="250"/>
      <c r="AP72" s="250"/>
      <c r="AQ72" s="250"/>
      <c r="AR72" s="250"/>
    </row>
    <row r="73" spans="1:46" hidden="1" x14ac:dyDescent="0.15">
      <c r="AK73" s="250"/>
      <c r="AL73" s="250"/>
      <c r="AM73" s="250"/>
      <c r="AN73" s="250"/>
      <c r="AO73" s="250"/>
      <c r="AP73" s="250"/>
      <c r="AQ73" s="250"/>
      <c r="AR73" s="250"/>
    </row>
  </sheetData>
  <sheetProtection algorithmName="SHA-512" hashValue="s8/uzNiTfsCAjLsPZW0N/5BpFwfepQuv9TqAxj4XeHOMyd+sjayuD3G5kxFGqatBPf6T8yPIHNN4SlaJ9mpVlA==" saltValue="IijTsdqvFa0K0NrUbx72G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80" zoomScaleNormal="80" zoomScaleSheetLayoutView="55" workbookViewId="0"/>
  </sheetViews>
  <sheetFormatPr defaultColWidth="0" defaultRowHeight="13.5" customHeight="1" zeroHeight="1" x14ac:dyDescent="0.15"/>
  <cols>
    <col min="1" max="125" width="2.5" style="248" customWidth="1"/>
    <col min="126" max="16384" width="9" style="247" hidden="1"/>
  </cols>
  <sheetData>
    <row r="1" spans="2:125" ht="13.5" customHeight="1" x14ac:dyDescent="0.15">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2:125" x14ac:dyDescent="0.15">
      <c r="B2" s="247"/>
      <c r="DG2" s="247"/>
    </row>
    <row r="3" spans="2:125" x14ac:dyDescent="0.15">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H3" s="247"/>
      <c r="DI3" s="247"/>
      <c r="DJ3" s="247"/>
      <c r="DK3" s="247"/>
      <c r="DL3" s="247"/>
      <c r="DM3" s="247"/>
      <c r="DN3" s="247"/>
      <c r="DO3" s="247"/>
      <c r="DP3" s="247"/>
      <c r="DQ3" s="247"/>
      <c r="DR3" s="247"/>
      <c r="DS3" s="247"/>
      <c r="DT3" s="247"/>
      <c r="DU3" s="247"/>
    </row>
    <row r="4" spans="2:125" x14ac:dyDescent="0.15"/>
    <row r="5" spans="2:125" x14ac:dyDescent="0.15"/>
    <row r="6" spans="2:125" x14ac:dyDescent="0.15"/>
    <row r="7" spans="2:125" x14ac:dyDescent="0.15"/>
    <row r="8" spans="2:125" x14ac:dyDescent="0.15"/>
    <row r="9" spans="2:125" x14ac:dyDescent="0.15">
      <c r="DU9" s="247"/>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7"/>
    </row>
    <row r="18" spans="125:125" x14ac:dyDescent="0.15"/>
    <row r="19" spans="125:125" x14ac:dyDescent="0.15"/>
    <row r="20" spans="125:125" x14ac:dyDescent="0.15">
      <c r="DU20" s="247"/>
    </row>
    <row r="21" spans="125:125" x14ac:dyDescent="0.15">
      <c r="DU21" s="247"/>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7"/>
    </row>
    <row r="29" spans="125:125" x14ac:dyDescent="0.15"/>
    <row r="30" spans="125:125" x14ac:dyDescent="0.15"/>
    <row r="31" spans="125:125" x14ac:dyDescent="0.15"/>
    <row r="32" spans="125:125" x14ac:dyDescent="0.15"/>
    <row r="33" spans="2:125" x14ac:dyDescent="0.15">
      <c r="B33" s="247"/>
      <c r="G33" s="247"/>
      <c r="I33" s="247"/>
    </row>
    <row r="34" spans="2:125" x14ac:dyDescent="0.15">
      <c r="C34" s="247"/>
      <c r="P34" s="247"/>
      <c r="DE34" s="247"/>
      <c r="DH34" s="247"/>
    </row>
    <row r="35" spans="2:125" x14ac:dyDescent="0.15">
      <c r="D35" s="247"/>
      <c r="E35" s="247"/>
      <c r="DG35" s="247"/>
      <c r="DJ35" s="247"/>
      <c r="DP35" s="247"/>
      <c r="DQ35" s="247"/>
      <c r="DR35" s="247"/>
      <c r="DS35" s="247"/>
      <c r="DT35" s="247"/>
      <c r="DU35" s="247"/>
    </row>
    <row r="36" spans="2:125" x14ac:dyDescent="0.15">
      <c r="F36" s="247"/>
      <c r="H36" s="247"/>
      <c r="J36" s="247"/>
      <c r="K36" s="247"/>
      <c r="L36" s="247"/>
      <c r="M36" s="247"/>
      <c r="N36" s="247"/>
      <c r="O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F36" s="247"/>
      <c r="DI36" s="247"/>
      <c r="DK36" s="247"/>
      <c r="DL36" s="247"/>
      <c r="DM36" s="247"/>
      <c r="DN36" s="247"/>
      <c r="DO36" s="247"/>
      <c r="DP36" s="247"/>
      <c r="DQ36" s="247"/>
      <c r="DR36" s="247"/>
      <c r="DS36" s="247"/>
      <c r="DT36" s="247"/>
      <c r="DU36" s="247"/>
    </row>
    <row r="37" spans="2:125" x14ac:dyDescent="0.15">
      <c r="DU37" s="247"/>
    </row>
    <row r="38" spans="2:125" x14ac:dyDescent="0.15">
      <c r="DT38" s="247"/>
      <c r="DU38" s="247"/>
    </row>
    <row r="39" spans="2:125" x14ac:dyDescent="0.15"/>
    <row r="40" spans="2:125" x14ac:dyDescent="0.15">
      <c r="DH40" s="247"/>
    </row>
    <row r="41" spans="2:125" x14ac:dyDescent="0.15">
      <c r="DE41" s="247"/>
    </row>
    <row r="42" spans="2:125" x14ac:dyDescent="0.15">
      <c r="DG42" s="247"/>
      <c r="DJ42" s="247"/>
    </row>
    <row r="43" spans="2:125" x14ac:dyDescent="0.15">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F43" s="247"/>
      <c r="DI43" s="247"/>
      <c r="DK43" s="247"/>
      <c r="DL43" s="247"/>
      <c r="DM43" s="247"/>
      <c r="DN43" s="247"/>
      <c r="DO43" s="247"/>
      <c r="DP43" s="247"/>
      <c r="DQ43" s="247"/>
      <c r="DR43" s="247"/>
      <c r="DS43" s="247"/>
      <c r="DT43" s="247"/>
      <c r="DU43" s="247"/>
    </row>
    <row r="44" spans="2:125" x14ac:dyDescent="0.15">
      <c r="DU44" s="247"/>
    </row>
    <row r="45" spans="2:125" x14ac:dyDescent="0.15"/>
    <row r="46" spans="2:125" x14ac:dyDescent="0.15"/>
    <row r="47" spans="2:125" x14ac:dyDescent="0.15"/>
    <row r="48" spans="2:125" x14ac:dyDescent="0.15">
      <c r="DT48" s="247"/>
      <c r="DU48" s="247"/>
    </row>
    <row r="49" spans="120:125" x14ac:dyDescent="0.15">
      <c r="DU49" s="247"/>
    </row>
    <row r="50" spans="120:125" x14ac:dyDescent="0.15">
      <c r="DU50" s="247"/>
    </row>
    <row r="51" spans="120:125" x14ac:dyDescent="0.15">
      <c r="DP51" s="247"/>
      <c r="DQ51" s="247"/>
      <c r="DR51" s="247"/>
      <c r="DS51" s="247"/>
      <c r="DT51" s="247"/>
      <c r="DU51" s="247"/>
    </row>
    <row r="52" spans="120:125" x14ac:dyDescent="0.15"/>
    <row r="53" spans="120:125" x14ac:dyDescent="0.15"/>
    <row r="54" spans="120:125" x14ac:dyDescent="0.15">
      <c r="DU54" s="247"/>
    </row>
    <row r="55" spans="120:125" x14ac:dyDescent="0.15"/>
    <row r="56" spans="120:125" x14ac:dyDescent="0.15"/>
    <row r="57" spans="120:125" x14ac:dyDescent="0.15"/>
    <row r="58" spans="120:125" x14ac:dyDescent="0.15">
      <c r="DU58" s="247"/>
    </row>
    <row r="59" spans="120:125" x14ac:dyDescent="0.15"/>
    <row r="60" spans="120:125" x14ac:dyDescent="0.15"/>
    <row r="61" spans="120:125" x14ac:dyDescent="0.15"/>
    <row r="62" spans="120:125" x14ac:dyDescent="0.15"/>
    <row r="63" spans="120:125" x14ac:dyDescent="0.15">
      <c r="DU63" s="247"/>
    </row>
    <row r="64" spans="120:125" x14ac:dyDescent="0.15">
      <c r="DT64" s="247"/>
      <c r="DU64" s="247"/>
    </row>
    <row r="65" spans="123:125" x14ac:dyDescent="0.15"/>
    <row r="66" spans="123:125" x14ac:dyDescent="0.15"/>
    <row r="67" spans="123:125" x14ac:dyDescent="0.15"/>
    <row r="68" spans="123:125" x14ac:dyDescent="0.15"/>
    <row r="69" spans="123:125" x14ac:dyDescent="0.15">
      <c r="DS69" s="247"/>
      <c r="DT69" s="247"/>
      <c r="DU69" s="247"/>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7"/>
    </row>
    <row r="83" spans="116:125" x14ac:dyDescent="0.15">
      <c r="DM83" s="247"/>
      <c r="DN83" s="247"/>
      <c r="DO83" s="247"/>
      <c r="DP83" s="247"/>
      <c r="DQ83" s="247"/>
      <c r="DR83" s="247"/>
      <c r="DS83" s="247"/>
      <c r="DT83" s="247"/>
      <c r="DU83" s="247"/>
    </row>
    <row r="84" spans="116:125" x14ac:dyDescent="0.15"/>
    <row r="85" spans="116:125" x14ac:dyDescent="0.15"/>
    <row r="86" spans="116:125" x14ac:dyDescent="0.15"/>
    <row r="87" spans="116:125" x14ac:dyDescent="0.15"/>
    <row r="88" spans="116:125" x14ac:dyDescent="0.15">
      <c r="DU88" s="247"/>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7"/>
      <c r="DT94" s="247"/>
      <c r="DU94" s="247"/>
    </row>
    <row r="95" spans="116:125" ht="13.5" customHeight="1" x14ac:dyDescent="0.15">
      <c r="DU95" s="247"/>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7"/>
    </row>
    <row r="102" spans="124:125" ht="13.5" customHeight="1" x14ac:dyDescent="0.15"/>
    <row r="103" spans="124:125" ht="13.5" customHeight="1" x14ac:dyDescent="0.15"/>
    <row r="104" spans="124:125" ht="13.5" customHeight="1" x14ac:dyDescent="0.15">
      <c r="DT104" s="247"/>
      <c r="DU104" s="247"/>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7" t="s">
        <v>476</v>
      </c>
    </row>
    <row r="121" spans="125:125" ht="13.5" hidden="1" customHeight="1" x14ac:dyDescent="0.15">
      <c r="DU121" s="247"/>
    </row>
  </sheetData>
  <sheetProtection algorithmName="SHA-512" hashValue="u9CWfRlXA8ElBJgDhXko9imhjwGc46TQC2NPGVu+Jmon5olhrMbQ2WSDPZ+f+cWYEnGTQrv3KgTq7ngiVSNoMA==" saltValue="fD+eKyL7E5BBjsTVNsfC5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80" zoomScaleNormal="80" zoomScaleSheetLayoutView="55" workbookViewId="0"/>
  </sheetViews>
  <sheetFormatPr defaultColWidth="0" defaultRowHeight="13.5" customHeight="1" zeroHeight="1" x14ac:dyDescent="0.15"/>
  <cols>
    <col min="1" max="125" width="2.5" style="248" customWidth="1"/>
    <col min="126" max="142" width="0" style="247" hidden="1" customWidth="1"/>
    <col min="143" max="16384" width="9" style="247" hidden="1"/>
  </cols>
  <sheetData>
    <row r="1" spans="1:125" ht="13.5" customHeight="1" x14ac:dyDescent="0.15">
      <c r="A1" s="247"/>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row>
    <row r="2" spans="1:125" x14ac:dyDescent="0.15">
      <c r="B2" s="247"/>
      <c r="T2" s="247"/>
    </row>
    <row r="3" spans="1:125" x14ac:dyDescent="0.15">
      <c r="C3" s="247"/>
      <c r="D3" s="247"/>
      <c r="E3" s="247"/>
      <c r="F3" s="247"/>
      <c r="G3" s="247"/>
      <c r="H3" s="247"/>
      <c r="I3" s="247"/>
      <c r="J3" s="247"/>
      <c r="K3" s="247"/>
      <c r="L3" s="247"/>
      <c r="M3" s="247"/>
      <c r="N3" s="247"/>
      <c r="O3" s="247"/>
      <c r="P3" s="247"/>
      <c r="Q3" s="247"/>
      <c r="R3" s="247"/>
      <c r="S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7"/>
      <c r="G33" s="247"/>
      <c r="I33" s="247"/>
    </row>
    <row r="34" spans="2:125" x14ac:dyDescent="0.15">
      <c r="C34" s="247"/>
      <c r="P34" s="247"/>
      <c r="R34" s="247"/>
      <c r="U34" s="247"/>
    </row>
    <row r="35" spans="2:125" x14ac:dyDescent="0.15">
      <c r="D35" s="247"/>
      <c r="E35" s="247"/>
      <c r="T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row>
    <row r="36" spans="2:125" x14ac:dyDescent="0.15">
      <c r="F36" s="247"/>
      <c r="H36" s="247"/>
      <c r="J36" s="247"/>
      <c r="K36" s="247"/>
      <c r="L36" s="247"/>
      <c r="M36" s="247"/>
      <c r="N36" s="247"/>
      <c r="O36" s="247"/>
      <c r="Q36" s="247"/>
      <c r="S36" s="247"/>
      <c r="V36" s="247"/>
    </row>
    <row r="37" spans="2:125" x14ac:dyDescent="0.15"/>
    <row r="38" spans="2:125" x14ac:dyDescent="0.15"/>
    <row r="39" spans="2:125" x14ac:dyDescent="0.15"/>
    <row r="40" spans="2:125" x14ac:dyDescent="0.15">
      <c r="U40" s="247"/>
    </row>
    <row r="41" spans="2:125" x14ac:dyDescent="0.15">
      <c r="R41" s="247"/>
    </row>
    <row r="42" spans="2:125" x14ac:dyDescent="0.15">
      <c r="T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row>
    <row r="43" spans="2:125" x14ac:dyDescent="0.15">
      <c r="Q43" s="247"/>
      <c r="S43" s="247"/>
      <c r="V43" s="247"/>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8" t="s">
        <v>476</v>
      </c>
    </row>
  </sheetData>
  <sheetProtection algorithmName="SHA-512" hashValue="ga9cHGXRfgeZETUDiBwQ9kUvnVuv8x95uhRmc+ThyyaeA9oXKSSHsh0ItHFTjDyBMMzdoGuVFPt2UIxBzkV/3w==" saltValue="WI3VdGR2w+fqfhS+Hb0ls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80" zoomScaleNormal="8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526</v>
      </c>
      <c r="G46" s="8" t="s">
        <v>527</v>
      </c>
      <c r="H46" s="8" t="s">
        <v>528</v>
      </c>
      <c r="I46" s="8" t="s">
        <v>529</v>
      </c>
      <c r="J46" s="9" t="s">
        <v>530</v>
      </c>
    </row>
    <row r="47" spans="2:10" ht="57.75" customHeight="1" x14ac:dyDescent="0.15">
      <c r="B47" s="10"/>
      <c r="C47" s="1139" t="s">
        <v>3</v>
      </c>
      <c r="D47" s="1139"/>
      <c r="E47" s="1140"/>
      <c r="F47" s="11">
        <v>43.38</v>
      </c>
      <c r="G47" s="12">
        <v>41.65</v>
      </c>
      <c r="H47" s="12">
        <v>42.19</v>
      </c>
      <c r="I47" s="12">
        <v>46.96</v>
      </c>
      <c r="J47" s="13">
        <v>52.06</v>
      </c>
    </row>
    <row r="48" spans="2:10" ht="57.75" customHeight="1" x14ac:dyDescent="0.15">
      <c r="B48" s="14"/>
      <c r="C48" s="1141" t="s">
        <v>4</v>
      </c>
      <c r="D48" s="1141"/>
      <c r="E48" s="1142"/>
      <c r="F48" s="15">
        <v>1.34</v>
      </c>
      <c r="G48" s="16">
        <v>4.28</v>
      </c>
      <c r="H48" s="16">
        <v>4.71</v>
      </c>
      <c r="I48" s="16">
        <v>5.01</v>
      </c>
      <c r="J48" s="17">
        <v>4.5</v>
      </c>
    </row>
    <row r="49" spans="2:10" ht="57.75" customHeight="1" thickBot="1" x14ac:dyDescent="0.2">
      <c r="B49" s="18"/>
      <c r="C49" s="1143" t="s">
        <v>5</v>
      </c>
      <c r="D49" s="1143"/>
      <c r="E49" s="1144"/>
      <c r="F49" s="19">
        <v>0.63</v>
      </c>
      <c r="G49" s="20">
        <v>7.16</v>
      </c>
      <c r="H49" s="20">
        <v>0.84</v>
      </c>
      <c r="I49" s="20">
        <v>5.29</v>
      </c>
      <c r="J49" s="21">
        <v>0.17</v>
      </c>
    </row>
    <row r="50" spans="2:10" x14ac:dyDescent="0.15"/>
  </sheetData>
  <sheetProtection algorithmName="SHA-512" hashValue="rrM8FoVqrBcx11Qb9jfePOYrbfwHPa0T9WzEhoK5nruVPeurt8sqH1HaiTno9tXQ20Rw3gaEejzbh2+6VOESVQ==" saltValue="UCiqVnGTRQhTmudP9XPVD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2026-03-05T01:39:38Z</cp:lastPrinted>
  <dcterms:created xsi:type="dcterms:W3CDTF">2026-02-23T04:09:58Z</dcterms:created>
  <dcterms:modified xsi:type="dcterms:W3CDTF">2026-03-05T01:47:18Z</dcterms:modified>
  <cp:category/>
</cp:coreProperties>
</file>