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①簡易水道事業\40_公営企業に係る経営比較分析表\R05.01FW [自動無害化]【123〆 依頼】公営企業に係る経営比較分析表（令和３年度決算）の分析等について\"/>
    </mc:Choice>
  </mc:AlternateContent>
  <workbookProtection workbookAlgorithmName="SHA-512" workbookHashValue="eJ6RmBP3v/jfPR/rpuakUFE14vKR3Y5p5KE4GYTRmGL87DMrDvh5YRePSCZu3M6PWoSXfwbEg5RqvoEDE+n1mw==" workbookSaltValue="wANDIEAQMpoelG2xFourDA==" workbookSpinCount="100000" lockStructure="1"/>
  <bookViews>
    <workbookView xWindow="0" yWindow="0" windowWidth="21900" windowHeight="1156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<sst xmlns="http://schemas.openxmlformats.org/spreadsheetml/2006/main" count="233" uniqueCount="117">
  <si>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</si>
  <si>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</si>
  <si>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</si>
  <si>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</si>
  <si>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</si>
  <si>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</si>
  <si>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</si>
  <si>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</si>
  <si>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</si>
  <si>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</si>
  <si>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</si>
  <si>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</si>
  <si>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</si>
  <si>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</si>
  <si>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</si>
  <si>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</si>
  <si>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</si>
  <si>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</si>
  <si>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</si>
  <si>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</si>
  <si>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</si>
  <si>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</si>
  <si>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</si>
  <si>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</si>
  <si>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</si>
  <si>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</si>
  <si>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</si>
  <si>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</si>
  <si>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</si>
  <si>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</si>
  <si>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</si>
  <si>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</si>
  <si>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</si>
  <si>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</si>
  <si>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</si>
  <si>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</si>
  <si>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</si>
  <si>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</si>
  <si>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</si>
  <si>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</si>
  <si>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</si>
  <si>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</si>
  <si>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</si>
  <si>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</si>
  <si>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</si>
  <si>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</si>
  <si>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</si>
  <si>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</si>
  <si>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</si>
  <si>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</si>
  <si>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</si>
  <si>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</si>
  <si>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</si>
  <si>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</si>
  <si>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</si>
  <si>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</si>
  <si>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</si>
  <si>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</si>
  <si>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</si>
  <si>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</si>
  <si>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</si>
  <si>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</si>
  <si>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</si>
  <si>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</si>
  <si>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</si>
  <si>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</si>
  <si>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</si>
  <si>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</si>
  <si>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</si>
  <si>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</si>
  <si>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</si>
  <si>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</si>
  <si>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</si>
  <si>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</si>
  <si>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</si>
  <si>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</si>
  <si>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</si>
  <si>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</si>
  <si>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</si>
  <si>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</si>
  <si>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</si>
  <si>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</si>
  <si>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</si>
  <si>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</si>
  <si>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</si>
  <si>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</si>
  <si>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</si>
  <si>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</si>
  <si>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</si>
  <si>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</si>
  <si>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</si>
  <si>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</si>
  <si>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</si>
  <si>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</si>
  <si>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</si>
  <si>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</si>
  <si>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</si>
  <si>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</si>
  <si>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</si>
  <si>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</si>
  <si>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</si>
  <si>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</si>
  <si>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</si>
  <si>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</si>
  <si>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</si>
  <si>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</si>
  <si>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</si>
  <si>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</si>
  <si>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</si>
  <si>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</si>
  <si>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</si>
  <si>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</si>
  <si>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</si>
  <si>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</si>
  <si>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当事業は平成４年から水道施設全体の更新及び統合を進め合理化と水道経営の一元化を図ってきた。その際、借り入れを行った多額の償還金が経営悪化の要因となっており、水需要も高齢化と人口の減少に伴い継続的に減量するものと推測され、料金収入の増加は見込めない状況である。
　近年、収益的収支比率や料金回収率が、類似団体に比べ低く推移しており経営状況改善のため、令和２年度に料金の改定を行った。
　有収水量は管路更新の効果が現れ効率性及び有収率の向上が図られているが、コロナウイルス支援事業により水道料金の軽減を行ったため、料金回収率、有収率等が低下した。</t>
    <phoneticPr fontId="4"/>
  </si>
  <si>
    <t xml:space="preserve">
　平成２４年度から管路の更新を行っており、浄水施設も平成２９年度から平成３０年度で一部更新を行っている。
　今後も耐用年数を超えた機械設備や管路について、緊急性・重要度に順じて更新する必要があり、適宜、修繕等で延命化と平準化を図りながら更新計画を検討する。</t>
    <phoneticPr fontId="4"/>
  </si>
  <si>
    <t xml:space="preserve">
　現在は、起債償還等により厳しい経営状況となっているが、令和６年頃から多くの償還が終了するため、経営状況も改善する見込みである。
　しかし、経年劣化による修繕費も年々増加傾向にあり収入増加も見込めない中、最小限の設備投資を行いながら施設の延命と更新の平準化を図る必要があり、資産管理と更新計画の策定が不可欠である。
　今後は、アセットマネジメントに基づく施設管理及び更新を行うため、施設更新計画を令和５年度～令和６年度の２カ年で策定する予定である。また、公営企業が必要な住民サービスを将来にわたり安定的に提供するため、経営・資産の状況を「見える化」し、中長期的な収支見通しに基づく経営基盤の強化等を図るため、公営企業会計の適用を計画する。</t>
    <rPh sb="199" eb="201">
      <t>レイワ</t>
    </rPh>
    <rPh sb="202" eb="203">
      <t>ネン</t>
    </rPh>
    <rPh sb="203" eb="204">
      <t>ド</t>
    </rPh>
    <rPh sb="205" eb="207">
      <t>レイワ</t>
    </rPh>
    <rPh sb="208" eb="209">
      <t>ネン</t>
    </rPh>
    <rPh sb="209" eb="210">
      <t>ド</t>
    </rPh>
    <rPh sb="213" eb="214">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</si>
</sst>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0.23</c:v>
                </c:pt>
                <c:pt idx="1">
                  <c:v>0.09</c:v>
                </c:pt>
                <c:pt idx="2">
                  <c:v>0.14000000000000001</c:v>
                </c:pt>
                <c:pt idx="3">
                  <c:v>0.32</c:v>
                </c:pt>
                <c:pt idx="4">
                  <c:v>0.36</c:v>
                </c:pt>
              </c:numCache>
            </c:numRef>
          </c:val>
          <c:extLst xmlns:c16r2="http://schemas.microsoft.com/office/drawing/2015/06/chart">
            <c:ext xmlns:c16="http://schemas.microsoft.com/office/drawing/2014/chart" uri="{C3380CC4-5D6E-409C-BE32-E72D297353CC}">
              <c16:uniqueId val="{00000000-FAB3-4B26-9FB3-EC63AF9FAF2C}"/>
            </c:ext>
          </c:extLst>
        </c:ser>
        <c:dLbls>
          <c:showLegendKey val="0"/>
          <c:showVal val="0"/>
          <c:showCatName val="0"/>
          <c:showSerName val="0"/>
          <c:showPercent val="0"/>
          <c:showBubbleSize val="0"/>
        </c:dLbls>
        <c:gapWidth val="150"/>
        <c:axId val="520814200"/>
        <c:axId val="52081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xmlns:c16r2="http://schemas.microsoft.com/office/drawing/2015/06/chart">
            <c:ext xmlns:c16="http://schemas.microsoft.com/office/drawing/2014/chart" uri="{C3380CC4-5D6E-409C-BE32-E72D297353CC}">
              <c16:uniqueId val="{00000001-FAB3-4B26-9FB3-EC63AF9FAF2C}"/>
            </c:ext>
          </c:extLst>
        </c:ser>
        <c:dLbls>
          <c:showLegendKey val="0"/>
          <c:showVal val="0"/>
          <c:showCatName val="0"/>
          <c:showSerName val="0"/>
          <c:showPercent val="0"/>
          <c:showBubbleSize val="0"/>
        </c:dLbls>
        <c:marker val="1"/>
        <c:smooth val="0"/>
        <c:axId val="520814200"/>
        <c:axId val="520818120"/>
      </c:lineChart>
      <c:dateAx>
        <c:axId val="520814200"/>
        <c:scaling>
          <c:orientation val="minMax"/>
        </c:scaling>
        <c:delete val="1"/>
        <c:axPos val="b"/>
        <c:numFmt formatCode="&quot;H&quot;yy" sourceLinked="1"/>
        <c:majorTickMark val="none"/>
        <c:minorTickMark val="none"/>
        <c:tickLblPos val="none"/>
        <c:crossAx val="520818120"/>
        <c:crosses val="autoZero"/>
        <c:auto val="1"/>
        <c:lblOffset val="100"/>
        <c:baseTimeUnit val="years"/>
      </c:dateAx>
      <c:valAx>
        <c:axId val="52081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8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59.11</c:v>
                </c:pt>
                <c:pt idx="1">
                  <c:v>52.7</c:v>
                </c:pt>
                <c:pt idx="2">
                  <c:v>53.61</c:v>
                </c:pt>
                <c:pt idx="3">
                  <c:v>56.67</c:v>
                </c:pt>
                <c:pt idx="4">
                  <c:v>53.69</c:v>
                </c:pt>
              </c:numCache>
            </c:numRef>
          </c:val>
          <c:extLst xmlns:c16r2="http://schemas.microsoft.com/office/drawing/2015/06/chart">
            <c:ext xmlns:c16="http://schemas.microsoft.com/office/drawing/2014/chart" uri="{C3380CC4-5D6E-409C-BE32-E72D297353CC}">
              <c16:uniqueId val="{00000000-78EB-4CAF-8955-34D4134589F2}"/>
            </c:ext>
          </c:extLst>
        </c:ser>
        <c:dLbls>
          <c:showLegendKey val="0"/>
          <c:showVal val="0"/>
          <c:showCatName val="0"/>
          <c:showSerName val="0"/>
          <c:showPercent val="0"/>
          <c:showBubbleSize val="0"/>
        </c:dLbls>
        <c:gapWidth val="150"/>
        <c:axId val="529863544"/>
        <c:axId val="52985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xmlns:c16r2="http://schemas.microsoft.com/office/drawing/2015/06/chart">
            <c:ext xmlns:c16="http://schemas.microsoft.com/office/drawing/2014/chart" uri="{C3380CC4-5D6E-409C-BE32-E72D297353CC}">
              <c16:uniqueId val="{00000001-78EB-4CAF-8955-34D4134589F2}"/>
            </c:ext>
          </c:extLst>
        </c:ser>
        <c:dLbls>
          <c:showLegendKey val="0"/>
          <c:showVal val="0"/>
          <c:showCatName val="0"/>
          <c:showSerName val="0"/>
          <c:showPercent val="0"/>
          <c:showBubbleSize val="0"/>
        </c:dLbls>
        <c:marker val="1"/>
        <c:smooth val="0"/>
        <c:axId val="529863544"/>
        <c:axId val="529857272"/>
      </c:lineChart>
      <c:dateAx>
        <c:axId val="529863544"/>
        <c:scaling>
          <c:orientation val="minMax"/>
        </c:scaling>
        <c:delete val="1"/>
        <c:axPos val="b"/>
        <c:numFmt formatCode="&quot;H&quot;yy" sourceLinked="1"/>
        <c:majorTickMark val="none"/>
        <c:minorTickMark val="none"/>
        <c:tickLblPos val="none"/>
        <c:crossAx val="529857272"/>
        <c:crosses val="autoZero"/>
        <c:auto val="1"/>
        <c:lblOffset val="100"/>
        <c:baseTimeUnit val="years"/>
      </c:dateAx>
      <c:valAx>
        <c:axId val="52985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6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71.040000000000006</c:v>
                </c:pt>
                <c:pt idx="1">
                  <c:v>77</c:v>
                </c:pt>
                <c:pt idx="2">
                  <c:v>73.92</c:v>
                </c:pt>
                <c:pt idx="3">
                  <c:v>69.010000000000005</c:v>
                </c:pt>
                <c:pt idx="4">
                  <c:v>65.89</c:v>
                </c:pt>
              </c:numCache>
            </c:numRef>
          </c:val>
          <c:extLst xmlns:c16r2="http://schemas.microsoft.com/office/drawing/2015/06/chart">
            <c:ext xmlns:c16="http://schemas.microsoft.com/office/drawing/2014/chart" uri="{C3380CC4-5D6E-409C-BE32-E72D297353CC}">
              <c16:uniqueId val="{00000000-7D7B-42DE-B747-0459023B208D}"/>
            </c:ext>
          </c:extLst>
        </c:ser>
        <c:dLbls>
          <c:showLegendKey val="0"/>
          <c:showVal val="0"/>
          <c:showCatName val="0"/>
          <c:showSerName val="0"/>
          <c:showPercent val="0"/>
          <c:showBubbleSize val="0"/>
        </c:dLbls>
        <c:gapWidth val="150"/>
        <c:axId val="529861976"/>
        <c:axId val="52986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xmlns:c16r2="http://schemas.microsoft.com/office/drawing/2015/06/chart">
            <c:ext xmlns:c16="http://schemas.microsoft.com/office/drawing/2014/chart" uri="{C3380CC4-5D6E-409C-BE32-E72D297353CC}">
              <c16:uniqueId val="{00000001-7D7B-42DE-B747-0459023B208D}"/>
            </c:ext>
          </c:extLst>
        </c:ser>
        <c:dLbls>
          <c:showLegendKey val="0"/>
          <c:showVal val="0"/>
          <c:showCatName val="0"/>
          <c:showSerName val="0"/>
          <c:showPercent val="0"/>
          <c:showBubbleSize val="0"/>
        </c:dLbls>
        <c:marker val="1"/>
        <c:smooth val="0"/>
        <c:axId val="529861976"/>
        <c:axId val="529863936"/>
      </c:lineChart>
      <c:dateAx>
        <c:axId val="529861976"/>
        <c:scaling>
          <c:orientation val="minMax"/>
        </c:scaling>
        <c:delete val="1"/>
        <c:axPos val="b"/>
        <c:numFmt formatCode="&quot;H&quot;yy" sourceLinked="1"/>
        <c:majorTickMark val="none"/>
        <c:minorTickMark val="none"/>
        <c:tickLblPos val="none"/>
        <c:crossAx val="529863936"/>
        <c:crosses val="autoZero"/>
        <c:auto val="1"/>
        <c:lblOffset val="100"/>
        <c:baseTimeUnit val="years"/>
      </c:dateAx>
      <c:valAx>
        <c:axId val="5298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6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68.98</c:v>
                </c:pt>
                <c:pt idx="1">
                  <c:v>69.599999999999994</c:v>
                </c:pt>
                <c:pt idx="2">
                  <c:v>66.78</c:v>
                </c:pt>
                <c:pt idx="3">
                  <c:v>67.650000000000006</c:v>
                </c:pt>
                <c:pt idx="4">
                  <c:v>64.61</c:v>
                </c:pt>
              </c:numCache>
            </c:numRef>
          </c:val>
          <c:extLst xmlns:c16r2="http://schemas.microsoft.com/office/drawing/2015/06/chart">
            <c:ext xmlns:c16="http://schemas.microsoft.com/office/drawing/2014/chart" uri="{C3380CC4-5D6E-409C-BE32-E72D297353CC}">
              <c16:uniqueId val="{00000000-1AD2-4EE1-8F45-7C3F2FAB96BD}"/>
            </c:ext>
          </c:extLst>
        </c:ser>
        <c:dLbls>
          <c:showLegendKey val="0"/>
          <c:showVal val="0"/>
          <c:showCatName val="0"/>
          <c:showSerName val="0"/>
          <c:showPercent val="0"/>
          <c:showBubbleSize val="0"/>
        </c:dLbls>
        <c:gapWidth val="150"/>
        <c:axId val="520818904"/>
        <c:axId val="52081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xmlns:c16r2="http://schemas.microsoft.com/office/drawing/2015/06/chart">
            <c:ext xmlns:c16="http://schemas.microsoft.com/office/drawing/2014/chart" uri="{C3380CC4-5D6E-409C-BE32-E72D297353CC}">
              <c16:uniqueId val="{00000001-1AD2-4EE1-8F45-7C3F2FAB96BD}"/>
            </c:ext>
          </c:extLst>
        </c:ser>
        <c:dLbls>
          <c:showLegendKey val="0"/>
          <c:showVal val="0"/>
          <c:showCatName val="0"/>
          <c:showSerName val="0"/>
          <c:showPercent val="0"/>
          <c:showBubbleSize val="0"/>
        </c:dLbls>
        <c:marker val="1"/>
        <c:smooth val="0"/>
        <c:axId val="520818904"/>
        <c:axId val="520819688"/>
      </c:lineChart>
      <c:dateAx>
        <c:axId val="520818904"/>
        <c:scaling>
          <c:orientation val="minMax"/>
        </c:scaling>
        <c:delete val="1"/>
        <c:axPos val="b"/>
        <c:numFmt formatCode="&quot;H&quot;yy" sourceLinked="1"/>
        <c:majorTickMark val="none"/>
        <c:minorTickMark val="none"/>
        <c:tickLblPos val="none"/>
        <c:crossAx val="520819688"/>
        <c:crosses val="autoZero"/>
        <c:auto val="1"/>
        <c:lblOffset val="100"/>
        <c:baseTimeUnit val="years"/>
      </c:dateAx>
      <c:valAx>
        <c:axId val="52081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81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E6-4DF2-A8D7-1EA77C6755A0}"/>
            </c:ext>
          </c:extLst>
        </c:ser>
        <c:dLbls>
          <c:showLegendKey val="0"/>
          <c:showVal val="0"/>
          <c:showCatName val="0"/>
          <c:showSerName val="0"/>
          <c:showPercent val="0"/>
          <c:showBubbleSize val="0"/>
        </c:dLbls>
        <c:gapWidth val="150"/>
        <c:axId val="520838112"/>
        <c:axId val="5208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E6-4DF2-A8D7-1EA77C6755A0}"/>
            </c:ext>
          </c:extLst>
        </c:ser>
        <c:dLbls>
          <c:showLegendKey val="0"/>
          <c:showVal val="0"/>
          <c:showCatName val="0"/>
          <c:showSerName val="0"/>
          <c:showPercent val="0"/>
          <c:showBubbleSize val="0"/>
        </c:dLbls>
        <c:marker val="1"/>
        <c:smooth val="0"/>
        <c:axId val="520838112"/>
        <c:axId val="520839680"/>
      </c:lineChart>
      <c:dateAx>
        <c:axId val="520838112"/>
        <c:scaling>
          <c:orientation val="minMax"/>
        </c:scaling>
        <c:delete val="1"/>
        <c:axPos val="b"/>
        <c:numFmt formatCode="&quot;H&quot;yy" sourceLinked="1"/>
        <c:majorTickMark val="none"/>
        <c:minorTickMark val="none"/>
        <c:tickLblPos val="none"/>
        <c:crossAx val="520839680"/>
        <c:crosses val="autoZero"/>
        <c:auto val="1"/>
        <c:lblOffset val="100"/>
        <c:baseTimeUnit val="years"/>
      </c:dateAx>
      <c:valAx>
        <c:axId val="5208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8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7E-4781-9406-58BBF9CC1617}"/>
            </c:ext>
          </c:extLst>
        </c:ser>
        <c:dLbls>
          <c:showLegendKey val="0"/>
          <c:showVal val="0"/>
          <c:showCatName val="0"/>
          <c:showSerName val="0"/>
          <c:showPercent val="0"/>
          <c:showBubbleSize val="0"/>
        </c:dLbls>
        <c:gapWidth val="150"/>
        <c:axId val="520840464"/>
        <c:axId val="52084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7E-4781-9406-58BBF9CC1617}"/>
            </c:ext>
          </c:extLst>
        </c:ser>
        <c:dLbls>
          <c:showLegendKey val="0"/>
          <c:showVal val="0"/>
          <c:showCatName val="0"/>
          <c:showSerName val="0"/>
          <c:showPercent val="0"/>
          <c:showBubbleSize val="0"/>
        </c:dLbls>
        <c:marker val="1"/>
        <c:smooth val="0"/>
        <c:axId val="520840464"/>
        <c:axId val="520840072"/>
      </c:lineChart>
      <c:dateAx>
        <c:axId val="520840464"/>
        <c:scaling>
          <c:orientation val="minMax"/>
        </c:scaling>
        <c:delete val="1"/>
        <c:axPos val="b"/>
        <c:numFmt formatCode="&quot;H&quot;yy" sourceLinked="1"/>
        <c:majorTickMark val="none"/>
        <c:minorTickMark val="none"/>
        <c:tickLblPos val="none"/>
        <c:crossAx val="520840072"/>
        <c:crosses val="autoZero"/>
        <c:auto val="1"/>
        <c:lblOffset val="100"/>
        <c:baseTimeUnit val="years"/>
      </c:dateAx>
      <c:valAx>
        <c:axId val="52084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84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6E-41FC-B73A-A6B3F6F4FF3A}"/>
            </c:ext>
          </c:extLst>
        </c:ser>
        <c:dLbls>
          <c:showLegendKey val="0"/>
          <c:showVal val="0"/>
          <c:showCatName val="0"/>
          <c:showSerName val="0"/>
          <c:showPercent val="0"/>
          <c:showBubbleSize val="0"/>
        </c:dLbls>
        <c:gapWidth val="150"/>
        <c:axId val="520836152"/>
        <c:axId val="52083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6E-41FC-B73A-A6B3F6F4FF3A}"/>
            </c:ext>
          </c:extLst>
        </c:ser>
        <c:dLbls>
          <c:showLegendKey val="0"/>
          <c:showVal val="0"/>
          <c:showCatName val="0"/>
          <c:showSerName val="0"/>
          <c:showPercent val="0"/>
          <c:showBubbleSize val="0"/>
        </c:dLbls>
        <c:marker val="1"/>
        <c:smooth val="0"/>
        <c:axId val="520836152"/>
        <c:axId val="520836544"/>
      </c:lineChart>
      <c:dateAx>
        <c:axId val="520836152"/>
        <c:scaling>
          <c:orientation val="minMax"/>
        </c:scaling>
        <c:delete val="1"/>
        <c:axPos val="b"/>
        <c:numFmt formatCode="&quot;H&quot;yy" sourceLinked="1"/>
        <c:majorTickMark val="none"/>
        <c:minorTickMark val="none"/>
        <c:tickLblPos val="none"/>
        <c:crossAx val="520836544"/>
        <c:crosses val="autoZero"/>
        <c:auto val="1"/>
        <c:lblOffset val="100"/>
        <c:baseTimeUnit val="years"/>
      </c:dateAx>
      <c:valAx>
        <c:axId val="5208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83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B9-4533-A674-03D9888D131A}"/>
            </c:ext>
          </c:extLst>
        </c:ser>
        <c:dLbls>
          <c:showLegendKey val="0"/>
          <c:showVal val="0"/>
          <c:showCatName val="0"/>
          <c:showSerName val="0"/>
          <c:showPercent val="0"/>
          <c:showBubbleSize val="0"/>
        </c:dLbls>
        <c:gapWidth val="150"/>
        <c:axId val="529862368"/>
        <c:axId val="52986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B9-4533-A674-03D9888D131A}"/>
            </c:ext>
          </c:extLst>
        </c:ser>
        <c:dLbls>
          <c:showLegendKey val="0"/>
          <c:showVal val="0"/>
          <c:showCatName val="0"/>
          <c:showSerName val="0"/>
          <c:showPercent val="0"/>
          <c:showBubbleSize val="0"/>
        </c:dLbls>
        <c:marker val="1"/>
        <c:smooth val="0"/>
        <c:axId val="529862368"/>
        <c:axId val="529866680"/>
      </c:lineChart>
      <c:dateAx>
        <c:axId val="529862368"/>
        <c:scaling>
          <c:orientation val="minMax"/>
        </c:scaling>
        <c:delete val="1"/>
        <c:axPos val="b"/>
        <c:numFmt formatCode="&quot;H&quot;yy" sourceLinked="1"/>
        <c:majorTickMark val="none"/>
        <c:minorTickMark val="none"/>
        <c:tickLblPos val="none"/>
        <c:crossAx val="529866680"/>
        <c:crosses val="autoZero"/>
        <c:auto val="1"/>
        <c:lblOffset val="100"/>
        <c:baseTimeUnit val="years"/>
      </c:dateAx>
      <c:valAx>
        <c:axId val="52986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934.39</c:v>
                </c:pt>
                <c:pt idx="1">
                  <c:v>911.61</c:v>
                </c:pt>
                <c:pt idx="2">
                  <c:v>847.43</c:v>
                </c:pt>
                <c:pt idx="3">
                  <c:v>906.64</c:v>
                </c:pt>
                <c:pt idx="4">
                  <c:v>1169.1600000000001</c:v>
                </c:pt>
              </c:numCache>
            </c:numRef>
          </c:val>
          <c:extLst xmlns:c16r2="http://schemas.microsoft.com/office/drawing/2015/06/chart">
            <c:ext xmlns:c16="http://schemas.microsoft.com/office/drawing/2014/chart" uri="{C3380CC4-5D6E-409C-BE32-E72D297353CC}">
              <c16:uniqueId val="{00000000-6CD3-46D4-8FF8-E0B356E1DF82}"/>
            </c:ext>
          </c:extLst>
        </c:ser>
        <c:dLbls>
          <c:showLegendKey val="0"/>
          <c:showVal val="0"/>
          <c:showCatName val="0"/>
          <c:showSerName val="0"/>
          <c:showPercent val="0"/>
          <c:showBubbleSize val="0"/>
        </c:dLbls>
        <c:gapWidth val="150"/>
        <c:axId val="529861192"/>
        <c:axId val="52986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xmlns:c16r2="http://schemas.microsoft.com/office/drawing/2015/06/chart">
            <c:ext xmlns:c16="http://schemas.microsoft.com/office/drawing/2014/chart" uri="{C3380CC4-5D6E-409C-BE32-E72D297353CC}">
              <c16:uniqueId val="{00000001-6CD3-46D4-8FF8-E0B356E1DF82}"/>
            </c:ext>
          </c:extLst>
        </c:ser>
        <c:dLbls>
          <c:showLegendKey val="0"/>
          <c:showVal val="0"/>
          <c:showCatName val="0"/>
          <c:showSerName val="0"/>
          <c:showPercent val="0"/>
          <c:showBubbleSize val="0"/>
        </c:dLbls>
        <c:marker val="1"/>
        <c:smooth val="0"/>
        <c:axId val="529861192"/>
        <c:axId val="529860408"/>
      </c:lineChart>
      <c:dateAx>
        <c:axId val="529861192"/>
        <c:scaling>
          <c:orientation val="minMax"/>
        </c:scaling>
        <c:delete val="1"/>
        <c:axPos val="b"/>
        <c:numFmt formatCode="&quot;H&quot;yy" sourceLinked="1"/>
        <c:majorTickMark val="none"/>
        <c:minorTickMark val="none"/>
        <c:tickLblPos val="none"/>
        <c:crossAx val="529860408"/>
        <c:crosses val="autoZero"/>
        <c:auto val="1"/>
        <c:lblOffset val="100"/>
        <c:baseTimeUnit val="years"/>
      </c:dateAx>
      <c:valAx>
        <c:axId val="52986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6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54.09</c:v>
                </c:pt>
                <c:pt idx="1">
                  <c:v>54.49</c:v>
                </c:pt>
                <c:pt idx="2">
                  <c:v>50.87</c:v>
                </c:pt>
                <c:pt idx="3">
                  <c:v>43.45</c:v>
                </c:pt>
                <c:pt idx="4">
                  <c:v>30.07</c:v>
                </c:pt>
              </c:numCache>
            </c:numRef>
          </c:val>
          <c:extLst xmlns:c16r2="http://schemas.microsoft.com/office/drawing/2015/06/chart">
            <c:ext xmlns:c16="http://schemas.microsoft.com/office/drawing/2014/chart" uri="{C3380CC4-5D6E-409C-BE32-E72D297353CC}">
              <c16:uniqueId val="{00000000-70C7-4848-A43C-E011709A0944}"/>
            </c:ext>
          </c:extLst>
        </c:ser>
        <c:dLbls>
          <c:showLegendKey val="0"/>
          <c:showVal val="0"/>
          <c:showCatName val="0"/>
          <c:showSerName val="0"/>
          <c:showPercent val="0"/>
          <c:showBubbleSize val="0"/>
        </c:dLbls>
        <c:gapWidth val="150"/>
        <c:axId val="529864328"/>
        <c:axId val="52986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xmlns:c16r2="http://schemas.microsoft.com/office/drawing/2015/06/chart">
            <c:ext xmlns:c16="http://schemas.microsoft.com/office/drawing/2014/chart" uri="{C3380CC4-5D6E-409C-BE32-E72D297353CC}">
              <c16:uniqueId val="{00000001-70C7-4848-A43C-E011709A0944}"/>
            </c:ext>
          </c:extLst>
        </c:ser>
        <c:dLbls>
          <c:showLegendKey val="0"/>
          <c:showVal val="0"/>
          <c:showCatName val="0"/>
          <c:showSerName val="0"/>
          <c:showPercent val="0"/>
          <c:showBubbleSize val="0"/>
        </c:dLbls>
        <c:marker val="1"/>
        <c:smooth val="0"/>
        <c:axId val="529864328"/>
        <c:axId val="529860016"/>
      </c:lineChart>
      <c:dateAx>
        <c:axId val="529864328"/>
        <c:scaling>
          <c:orientation val="minMax"/>
        </c:scaling>
        <c:delete val="1"/>
        <c:axPos val="b"/>
        <c:numFmt formatCode="&quot;H&quot;yy" sourceLinked="1"/>
        <c:majorTickMark val="none"/>
        <c:minorTickMark val="none"/>
        <c:tickLblPos val="none"/>
        <c:crossAx val="529860016"/>
        <c:crosses val="autoZero"/>
        <c:auto val="1"/>
        <c:lblOffset val="100"/>
        <c:baseTimeUnit val="years"/>
      </c:dateAx>
      <c:valAx>
        <c:axId val="52986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6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480.28</c:v>
                </c:pt>
                <c:pt idx="1">
                  <c:v>479.8</c:v>
                </c:pt>
                <c:pt idx="2">
                  <c:v>516.09</c:v>
                </c:pt>
                <c:pt idx="3">
                  <c:v>524.87</c:v>
                </c:pt>
                <c:pt idx="4">
                  <c:v>598.14</c:v>
                </c:pt>
              </c:numCache>
            </c:numRef>
          </c:val>
          <c:extLst xmlns:c16r2="http://schemas.microsoft.com/office/drawing/2015/06/chart">
            <c:ext xmlns:c16="http://schemas.microsoft.com/office/drawing/2014/chart" uri="{C3380CC4-5D6E-409C-BE32-E72D297353CC}">
              <c16:uniqueId val="{00000000-6AC7-498A-8A76-A2137D034D0F}"/>
            </c:ext>
          </c:extLst>
        </c:ser>
        <c:dLbls>
          <c:showLegendKey val="0"/>
          <c:showVal val="0"/>
          <c:showCatName val="0"/>
          <c:showSerName val="0"/>
          <c:showPercent val="0"/>
          <c:showBubbleSize val="0"/>
        </c:dLbls>
        <c:gapWidth val="150"/>
        <c:axId val="529863152"/>
        <c:axId val="52985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xmlns:c16r2="http://schemas.microsoft.com/office/drawing/2015/06/chart">
            <c:ext xmlns:c16="http://schemas.microsoft.com/office/drawing/2014/chart" uri="{C3380CC4-5D6E-409C-BE32-E72D297353CC}">
              <c16:uniqueId val="{00000001-6AC7-498A-8A76-A2137D034D0F}"/>
            </c:ext>
          </c:extLst>
        </c:ser>
        <c:dLbls>
          <c:showLegendKey val="0"/>
          <c:showVal val="0"/>
          <c:showCatName val="0"/>
          <c:showSerName val="0"/>
          <c:showPercent val="0"/>
          <c:showBubbleSize val="0"/>
        </c:dLbls>
        <c:marker val="1"/>
        <c:smooth val="0"/>
        <c:axId val="529863152"/>
        <c:axId val="529855704"/>
      </c:lineChart>
      <c:dateAx>
        <c:axId val="529863152"/>
        <c:scaling>
          <c:orientation val="minMax"/>
        </c:scaling>
        <c:delete val="1"/>
        <c:axPos val="b"/>
        <c:numFmt formatCode="&quot;H&quot;yy" sourceLinked="1"/>
        <c:majorTickMark val="none"/>
        <c:minorTickMark val="none"/>
        <c:tickLblPos val="none"/>
        <c:crossAx val="529855704"/>
        <c:crosses val="autoZero"/>
        <c:auto val="1"/>
        <c:lblOffset val="100"/>
        <c:baseTimeUnit val="years"/>
      </c:dateAx>
      <c:valAx>
        <c:axId val="52985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86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70" zoomScaleNormal="70" workbookViewId="0">
      <selection activeCell="BG59" sqref="BG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遠別町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2466</v>
      </c>
      <c r="AM8" s="37"/>
      <c r="AN8" s="37"/>
      <c r="AO8" s="37"/>
      <c r="AP8" s="37"/>
      <c r="AQ8" s="37"/>
      <c r="AR8" s="37"/>
      <c r="AS8" s="37"/>
      <c r="AT8" s="38">
        <f>データ!$S$6</f>
        <v>590.79999999999995</v>
      </c>
      <c r="AU8" s="38"/>
      <c r="AV8" s="38"/>
      <c r="AW8" s="38"/>
      <c r="AX8" s="38"/>
      <c r="AY8" s="38"/>
      <c r="AZ8" s="38"/>
      <c r="BA8" s="38"/>
      <c r="BB8" s="38">
        <f>データ!$T$6</f>
        <v>4.17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99.96</v>
      </c>
      <c r="Q10" s="38"/>
      <c r="R10" s="38"/>
      <c r="S10" s="38"/>
      <c r="T10" s="38"/>
      <c r="U10" s="38"/>
      <c r="V10" s="38"/>
      <c r="W10" s="37">
        <f>データ!$Q$6</f>
        <v>5220</v>
      </c>
      <c r="X10" s="37"/>
      <c r="Y10" s="37"/>
      <c r="Z10" s="37"/>
      <c r="AA10" s="37"/>
      <c r="AB10" s="37"/>
      <c r="AC10" s="37"/>
      <c r="AD10" s="2"/>
      <c r="AE10" s="2"/>
      <c r="AF10" s="2"/>
      <c r="AG10" s="2"/>
      <c r="AH10" s="2"/>
      <c r="AI10" s="2"/>
      <c r="AJ10" s="2"/>
      <c r="AK10" s="2"/>
      <c r="AL10" s="37">
        <f>データ!$U$6</f>
        <v>2457</v>
      </c>
      <c r="AM10" s="37"/>
      <c r="AN10" s="37"/>
      <c r="AO10" s="37"/>
      <c r="AP10" s="37"/>
      <c r="AQ10" s="37"/>
      <c r="AR10" s="37"/>
      <c r="AS10" s="37"/>
      <c r="AT10" s="38">
        <f>データ!$V$6</f>
        <v>60.8</v>
      </c>
      <c r="AU10" s="38"/>
      <c r="AV10" s="38"/>
      <c r="AW10" s="38"/>
      <c r="AX10" s="38"/>
      <c r="AY10" s="38"/>
      <c r="AZ10" s="38"/>
      <c r="BA10" s="38"/>
      <c r="BB10" s="38">
        <f>データ!$W$6</f>
        <v>40.409999999999997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114</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mh+ywpm/diahEdAYk4LZtcodABQseDDuk2LnTu5o1LKtuFKxh8QYMivHiQ438fh3tOZIJSLAoqFaCKheyMHawA==" saltValue="orfziH8Xc29tvka9szHQ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14869</v>
      </c>
      <c r="D6" s="20">
        <f t="shared" si="3"/>
        <v>47</v>
      </c>
      <c r="E6" s="20">
        <f t="shared" si="3"/>
        <v>1</v>
      </c>
      <c r="F6" s="20">
        <f t="shared" si="3"/>
        <v>0</v>
      </c>
      <c r="G6" s="20">
        <f t="shared" si="3"/>
        <v>0</v>
      </c>
      <c r="H6" s="20" t="str">
        <f t="shared" si="3"/>
        <v>北海道　遠別町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99.96</v>
      </c>
      <c r="Q6" s="21">
        <f t="shared" si="3"/>
        <v>5220</v>
      </c>
      <c r="R6" s="21">
        <f t="shared" si="3"/>
        <v>2466</v>
      </c>
      <c r="S6" s="21">
        <f t="shared" si="3"/>
        <v>590.79999999999995</v>
      </c>
      <c r="T6" s="21">
        <f t="shared" si="3"/>
        <v>4.17</v>
      </c>
      <c r="U6" s="21">
        <f t="shared" si="3"/>
        <v>2457</v>
      </c>
      <c r="V6" s="21">
        <f t="shared" si="3"/>
        <v>60.8</v>
      </c>
      <c r="W6" s="21">
        <f t="shared" si="3"/>
        <v>40.409999999999997</v>
      </c>
      <c r="X6" s="22">
        <f>IF(X7="",NA(),X7)</f>
        <v>68.98</v>
      </c>
      <c r="Y6" s="22">
        <f t="shared" ref="Y6:AG6" si="4">IF(Y7="",NA(),Y7)</f>
        <v>69.599999999999994</v>
      </c>
      <c r="Z6" s="22">
        <f t="shared" si="4"/>
        <v>66.78</v>
      </c>
      <c r="AA6" s="22">
        <f t="shared" si="4"/>
        <v>67.650000000000006</v>
      </c>
      <c r="AB6" s="22">
        <f t="shared" si="4"/>
        <v>64.61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934.39</v>
      </c>
      <c r="BF6" s="22">
        <f t="shared" ref="BF6:BN6" si="7">IF(BF7="",NA(),BF7)</f>
        <v>911.61</v>
      </c>
      <c r="BG6" s="22">
        <f t="shared" si="7"/>
        <v>847.43</v>
      </c>
      <c r="BH6" s="22">
        <f t="shared" si="7"/>
        <v>906.64</v>
      </c>
      <c r="BI6" s="22">
        <f t="shared" si="7"/>
        <v>1169.1600000000001</v>
      </c>
      <c r="BJ6" s="22">
        <f t="shared" si="7"/>
        <v>1061.58</v>
      </c>
      <c r="BK6" s="22">
        <f t="shared" si="7"/>
        <v>1007.7</v>
      </c>
      <c r="BL6" s="22">
        <f t="shared" si="7"/>
        <v>1018.52</v>
      </c>
      <c r="BM6" s="22">
        <f t="shared" si="7"/>
        <v>949.61</v>
      </c>
      <c r="BN6" s="22">
        <f t="shared" si="7"/>
        <v>918.84</v>
      </c>
      <c r="BO6" s="21" t="str">
        <f>IF(BO7="","",IF(BO7="-","【-】","【"&amp;SUBSTITUTE(TEXT(BO7,"#,##0.00"),"-","△")&amp;"】"))</f>
        <v>【940.88】</v>
      </c>
      <c r="BP6" s="22">
        <f>IF(BP7="",NA(),BP7)</f>
        <v>54.09</v>
      </c>
      <c r="BQ6" s="22">
        <f t="shared" ref="BQ6:BY6" si="8">IF(BQ7="",NA(),BQ7)</f>
        <v>54.49</v>
      </c>
      <c r="BR6" s="22">
        <f t="shared" si="8"/>
        <v>50.87</v>
      </c>
      <c r="BS6" s="22">
        <f t="shared" si="8"/>
        <v>43.45</v>
      </c>
      <c r="BT6" s="22">
        <f t="shared" si="8"/>
        <v>30.07</v>
      </c>
      <c r="BU6" s="22">
        <f t="shared" si="8"/>
        <v>58.52</v>
      </c>
      <c r="BV6" s="22">
        <f t="shared" si="8"/>
        <v>59.22</v>
      </c>
      <c r="BW6" s="22">
        <f t="shared" si="8"/>
        <v>58.79</v>
      </c>
      <c r="BX6" s="22">
        <f t="shared" si="8"/>
        <v>58.41</v>
      </c>
      <c r="BY6" s="22">
        <f t="shared" si="8"/>
        <v>58.27</v>
      </c>
      <c r="BZ6" s="21" t="str">
        <f>IF(BZ7="","",IF(BZ7="-","【-】","【"&amp;SUBSTITUTE(TEXT(BZ7,"#,##0.00"),"-","△")&amp;"】"))</f>
        <v>【54.59】</v>
      </c>
      <c r="CA6" s="22">
        <f>IF(CA7="",NA(),CA7)</f>
        <v>480.28</v>
      </c>
      <c r="CB6" s="22">
        <f t="shared" ref="CB6:CJ6" si="9">IF(CB7="",NA(),CB7)</f>
        <v>479.8</v>
      </c>
      <c r="CC6" s="22">
        <f t="shared" si="9"/>
        <v>516.09</v>
      </c>
      <c r="CD6" s="22">
        <f t="shared" si="9"/>
        <v>524.87</v>
      </c>
      <c r="CE6" s="22">
        <f t="shared" si="9"/>
        <v>598.14</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59.11</v>
      </c>
      <c r="CM6" s="22">
        <f t="shared" ref="CM6:CU6" si="10">IF(CM7="",NA(),CM7)</f>
        <v>52.7</v>
      </c>
      <c r="CN6" s="22">
        <f t="shared" si="10"/>
        <v>53.61</v>
      </c>
      <c r="CO6" s="22">
        <f t="shared" si="10"/>
        <v>56.67</v>
      </c>
      <c r="CP6" s="22">
        <f t="shared" si="10"/>
        <v>53.69</v>
      </c>
      <c r="CQ6" s="22">
        <f t="shared" si="10"/>
        <v>57.3</v>
      </c>
      <c r="CR6" s="22">
        <f t="shared" si="10"/>
        <v>56.76</v>
      </c>
      <c r="CS6" s="22">
        <f t="shared" si="10"/>
        <v>56.04</v>
      </c>
      <c r="CT6" s="22">
        <f t="shared" si="10"/>
        <v>58.52</v>
      </c>
      <c r="CU6" s="22">
        <f t="shared" si="10"/>
        <v>58.88</v>
      </c>
      <c r="CV6" s="21" t="str">
        <f>IF(CV7="","",IF(CV7="-","【-】","【"&amp;SUBSTITUTE(TEXT(CV7,"#,##0.00"),"-","△")&amp;"】"))</f>
        <v>【56.42】</v>
      </c>
      <c r="CW6" s="22">
        <f>IF(CW7="",NA(),CW7)</f>
        <v>71.040000000000006</v>
      </c>
      <c r="CX6" s="22">
        <f t="shared" ref="CX6:DF6" si="11">IF(CX7="",NA(),CX7)</f>
        <v>77</v>
      </c>
      <c r="CY6" s="22">
        <f t="shared" si="11"/>
        <v>73.92</v>
      </c>
      <c r="CZ6" s="22">
        <f t="shared" si="11"/>
        <v>69.010000000000005</v>
      </c>
      <c r="DA6" s="22">
        <f t="shared" si="11"/>
        <v>65.89</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0.23</v>
      </c>
      <c r="EE6" s="22">
        <f t="shared" ref="EE6:EM6" si="14">IF(EE7="",NA(),EE7)</f>
        <v>0.09</v>
      </c>
      <c r="EF6" s="22">
        <f t="shared" si="14"/>
        <v>0.14000000000000001</v>
      </c>
      <c r="EG6" s="22">
        <f t="shared" si="14"/>
        <v>0.32</v>
      </c>
      <c r="EH6" s="22">
        <f t="shared" si="14"/>
        <v>0.36</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14869</v>
      </c>
      <c r="D7" s="24">
        <v>47</v>
      </c>
      <c r="E7" s="24">
        <v>1</v>
      </c>
      <c r="F7" s="24">
        <v>0</v>
      </c>
      <c r="G7" s="24">
        <v>0</v>
      </c>
      <c r="H7" s="24" t="s">
        <v>94</v>
      </c>
      <c r="I7" s="24" t="s">
        <v>95</v>
      </c>
      <c r="J7" s="24" t="s">
        <v>96</v>
      </c>
      <c r="K7" s="24" t="s">
        <v>97</v>
      </c>
      <c r="L7" s="24" t="s">
        <v>98</v>
      </c>
      <c r="M7" s="24" t="s">
        <v>99</v>
      </c>
      <c r="N7" s="25" t="s">
        <v>100</v>
      </c>
      <c r="O7" s="25" t="s">
        <v>101</v>
      </c>
      <c r="P7" s="25">
        <v>99.96</v>
      </c>
      <c r="Q7" s="25">
        <v>5220</v>
      </c>
      <c r="R7" s="25">
        <v>2466</v>
      </c>
      <c r="S7" s="25">
        <v>590.79999999999995</v>
      </c>
      <c r="T7" s="25">
        <v>4.17</v>
      </c>
      <c r="U7" s="25">
        <v>2457</v>
      </c>
      <c r="V7" s="25">
        <v>60.8</v>
      </c>
      <c r="W7" s="25">
        <v>40.409999999999997</v>
      </c>
      <c r="X7" s="25">
        <v>68.98</v>
      </c>
      <c r="Y7" s="25">
        <v>69.599999999999994</v>
      </c>
      <c r="Z7" s="25">
        <v>66.78</v>
      </c>
      <c r="AA7" s="25">
        <v>67.650000000000006</v>
      </c>
      <c r="AB7" s="25">
        <v>64.61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934.39</v>
      </c>
      <c r="BF7" s="25">
        <v>911.61</v>
      </c>
      <c r="BG7" s="25">
        <v>847.43</v>
      </c>
      <c r="BH7" s="25">
        <v>906.64</v>
      </c>
      <c r="BI7" s="25">
        <v>1169.1600000000001</v>
      </c>
      <c r="BJ7" s="25">
        <v>1061.58</v>
      </c>
      <c r="BK7" s="25">
        <v>1007.7</v>
      </c>
      <c r="BL7" s="25">
        <v>1018.52</v>
      </c>
      <c r="BM7" s="25">
        <v>949.61</v>
      </c>
      <c r="BN7" s="25">
        <v>918.84</v>
      </c>
      <c r="BO7" s="25">
        <v>940.88</v>
      </c>
      <c r="BP7" s="25">
        <v>54.09</v>
      </c>
      <c r="BQ7" s="25">
        <v>54.49</v>
      </c>
      <c r="BR7" s="25">
        <v>50.87</v>
      </c>
      <c r="BS7" s="25">
        <v>43.45</v>
      </c>
      <c r="BT7" s="25">
        <v>30.07</v>
      </c>
      <c r="BU7" s="25">
        <v>58.52</v>
      </c>
      <c r="BV7" s="25">
        <v>59.22</v>
      </c>
      <c r="BW7" s="25">
        <v>58.79</v>
      </c>
      <c r="BX7" s="25">
        <v>58.41</v>
      </c>
      <c r="BY7" s="25">
        <v>58.27</v>
      </c>
      <c r="BZ7" s="25">
        <v>54.59</v>
      </c>
      <c r="CA7" s="25">
        <v>480.28</v>
      </c>
      <c r="CB7" s="25">
        <v>479.8</v>
      </c>
      <c r="CC7" s="25">
        <v>516.09</v>
      </c>
      <c r="CD7" s="25">
        <v>524.87</v>
      </c>
      <c r="CE7" s="25">
        <v>598.14</v>
      </c>
      <c r="CF7" s="25">
        <v>296.3</v>
      </c>
      <c r="CG7" s="25">
        <v>292.89999999999998</v>
      </c>
      <c r="CH7" s="25">
        <v>298.25</v>
      </c>
      <c r="CI7" s="25">
        <v>303.27999999999997</v>
      </c>
      <c r="CJ7" s="25">
        <v>303.81</v>
      </c>
      <c r="CK7" s="25">
        <v>301.2</v>
      </c>
      <c r="CL7" s="25">
        <v>59.11</v>
      </c>
      <c r="CM7" s="25">
        <v>52.7</v>
      </c>
      <c r="CN7" s="25">
        <v>53.61</v>
      </c>
      <c r="CO7" s="25">
        <v>56.67</v>
      </c>
      <c r="CP7" s="25">
        <v>53.69</v>
      </c>
      <c r="CQ7" s="25">
        <v>57.3</v>
      </c>
      <c r="CR7" s="25">
        <v>56.76</v>
      </c>
      <c r="CS7" s="25">
        <v>56.04</v>
      </c>
      <c r="CT7" s="25">
        <v>58.52</v>
      </c>
      <c r="CU7" s="25">
        <v>58.88</v>
      </c>
      <c r="CV7" s="25">
        <v>56.42</v>
      </c>
      <c r="CW7" s="25">
        <v>71.040000000000006</v>
      </c>
      <c r="CX7" s="25">
        <v>77</v>
      </c>
      <c r="CY7" s="25">
        <v>73.92</v>
      </c>
      <c r="CZ7" s="25">
        <v>69.010000000000005</v>
      </c>
      <c r="DA7" s="25">
        <v>65.89</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0.23</v>
      </c>
      <c r="EE7" s="25">
        <v>0.09</v>
      </c>
      <c r="EF7" s="25">
        <v>0.14000000000000001</v>
      </c>
      <c r="EG7" s="25">
        <v>0.32</v>
      </c>
      <c r="EH7" s="25">
        <v>0.36</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dcterms:created xsi:type="dcterms:W3CDTF">2022-12-01T01:08:16Z</dcterms:created>
  <dcterms:modified xsi:type="dcterms:W3CDTF">2023-01-18T07:14:35Z</dcterms:modified>
  <cp:category/>
</cp:coreProperties>
</file>