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0.156\経済課\60★水道係共有★\①簡易水道事業\23_部局等報告関係\財政部局関連\R03.01【照会】公営企業に係る経営比較分析表（令和元年度決算）の分析等について\"/>
    </mc:Choice>
  </mc:AlternateContent>
  <workbookProtection workbookAlgorithmName="SHA-512" workbookHashValue="4E29Nh9YUIjoyoMAuiSPG+teJczC8UBaSaLm8jtjbDwlHc2Lgw7+Y90xID/+wQk5HEAEPfYsurjPH+C/nm4Qbw==" workbookSaltValue="Oog1Dslo52JaYYrY32wx2w==" workbookSpinCount="100000" lockStructure="1"/>
  <bookViews>
    <workbookView xWindow="0" yWindow="0" windowWidth="15300" windowHeight="826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W10" i="4"/>
  <c r="I10" i="4"/>
  <c r="BB8" i="4"/>
  <c r="AL8" i="4"/>
  <c r="P8" i="4"/>
  <c r="I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<sst xmlns="http://schemas.openxmlformats.org/spreadsheetml/2006/main" count="247" uniqueCount="120">
  <si>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</si>
  <si>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</si>
  <si>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</si>
  <si>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</si>
  <si>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</si>
  <si>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</si>
  <si>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</si>
  <si>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</si>
  <si>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</si>
  <si>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</si>
  <si>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</si>
  <si>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</si>
  <si>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</si>
  <si>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</si>
  <si>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</si>
  <si>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</si>
  <si>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</si>
  <si>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</si>
  <si>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</si>
  <si>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</si>
  <si>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</si>
  <si>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</si>
  <si>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</si>
  <si>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</si>
  <si>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</si>
  <si>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</si>
  <si>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</si>
  <si>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</si>
  <si>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</si>
  <si>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</si>
  <si>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</si>
  <si>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</si>
  <si>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</si>
  <si>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</si>
  <si>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</si>
  <si>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</si>
  <si>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</si>
  <si>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</si>
  <si>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</si>
  <si>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</si>
  <si>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</si>
  <si>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</si>
  <si>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</si>
  <si>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</si>
  <si>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</si>
  <si>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</si>
  <si>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</si>
  <si>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</si>
  <si>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</si>
  <si>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</si>
  <si>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</si>
  <si>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</si>
  <si>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</si>
  <si>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</si>
  <si>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</si>
  <si>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</si>
  <si>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</si>
  <si>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</si>
  <si>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</si>
  <si>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</si>
  <si>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</si>
  <si>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</si>
  <si>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</si>
  <si>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</si>
  <si>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</si>
  <si>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</si>
  <si>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</si>
  <si>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</si>
  <si>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</si>
  <si>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</si>
  <si>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</si>
  <si>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</si>
  <si>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</si>
  <si>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</si>
  <si>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</si>
  <si>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</si>
  <si>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</si>
  <si>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</si>
  <si>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</si>
  <si>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</si>
  <si>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</si>
  <si>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</si>
  <si>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</si>
  <si>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</si>
  <si>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</si>
  <si>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</si>
  <si>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</si>
  <si>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</si>
  <si>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</si>
  <si>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</si>
  <si>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</si>
  <si>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</si>
  <si>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</si>
  <si>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</si>
  <si>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</si>
  <si>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</si>
  <si>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</si>
  <si>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</si>
  <si>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</si>
  <si>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</si>
  <si>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</si>
  <si>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</si>
  <si>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</si>
  <si>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</si>
  <si>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</si>
  <si>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</si>
  <si>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</si>
  <si>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</si>
  <si>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</si>
  <si>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</si>
  <si>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</si>
  <si>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</si>
  <si>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</si>
  <si>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</si>
  <si>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</si>
  <si>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</si>
  <si>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</si>
  <si>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下水道と受益者負担の公平性を確保するため、下水道区域外の使用料を下水道使用料と同額の料金体系にしている。
　企業債償還の減少に伴い、収益的収支比率は向上傾向にあるが、不足分は一般会計繰入金で補填している。経費の回収率や汚水処理原価は横ばいで推移しており、今後も大きな変化は無いと思われる。
　生活環境等の向上には浄化槽設置は欠かせないと考えており、住民の関心も高い。
　しかし、浄化槽設置者は若干の増加傾向にあるものの、人口減少等による使用量の減少で、収益性が伸びない状況である。</t>
    <rPh sb="1" eb="4">
      <t>ゲスイドウ</t>
    </rPh>
    <rPh sb="5" eb="8">
      <t>ジュエキシャ</t>
    </rPh>
    <rPh sb="8" eb="10">
      <t>フタン</t>
    </rPh>
    <rPh sb="11" eb="14">
      <t>コウヘイセイ</t>
    </rPh>
    <rPh sb="15" eb="17">
      <t>カクホ</t>
    </rPh>
    <rPh sb="22" eb="25">
      <t>ゲスイドウ</t>
    </rPh>
    <rPh sb="25" eb="27">
      <t>クイキ</t>
    </rPh>
    <rPh sb="27" eb="28">
      <t>ガイ</t>
    </rPh>
    <rPh sb="29" eb="31">
      <t>シヨウ</t>
    </rPh>
    <rPh sb="31" eb="32">
      <t>リョウ</t>
    </rPh>
    <rPh sb="33" eb="36">
      <t>ゲスイドウ</t>
    </rPh>
    <rPh sb="36" eb="39">
      <t>シヨウリョウ</t>
    </rPh>
    <rPh sb="40" eb="42">
      <t>ドウガク</t>
    </rPh>
    <rPh sb="43" eb="45">
      <t>リョウキン</t>
    </rPh>
    <rPh sb="45" eb="47">
      <t>タイケイ</t>
    </rPh>
    <rPh sb="55" eb="57">
      <t>キギョウ</t>
    </rPh>
    <rPh sb="57" eb="58">
      <t>サイ</t>
    </rPh>
    <rPh sb="58" eb="60">
      <t>ショウカン</t>
    </rPh>
    <rPh sb="61" eb="63">
      <t>ゲンショウ</t>
    </rPh>
    <rPh sb="64" eb="65">
      <t>トモナ</t>
    </rPh>
    <rPh sb="67" eb="70">
      <t>シュウエキテキ</t>
    </rPh>
    <rPh sb="70" eb="72">
      <t>シュウシ</t>
    </rPh>
    <rPh sb="72" eb="74">
      <t>ヒリツ</t>
    </rPh>
    <rPh sb="75" eb="77">
      <t>コウジョウ</t>
    </rPh>
    <rPh sb="77" eb="79">
      <t>ケイコウ</t>
    </rPh>
    <rPh sb="84" eb="87">
      <t>フソクブン</t>
    </rPh>
    <rPh sb="88" eb="90">
      <t>イッパン</t>
    </rPh>
    <rPh sb="90" eb="92">
      <t>カイケイ</t>
    </rPh>
    <rPh sb="92" eb="94">
      <t>クリイレ</t>
    </rPh>
    <rPh sb="94" eb="95">
      <t>キン</t>
    </rPh>
    <rPh sb="96" eb="98">
      <t>ホテン</t>
    </rPh>
    <rPh sb="103" eb="105">
      <t>ケイヒ</t>
    </rPh>
    <rPh sb="106" eb="108">
      <t>カイシュウ</t>
    </rPh>
    <rPh sb="108" eb="109">
      <t>リツ</t>
    </rPh>
    <rPh sb="110" eb="112">
      <t>オスイ</t>
    </rPh>
    <rPh sb="112" eb="114">
      <t>ショリ</t>
    </rPh>
    <rPh sb="114" eb="116">
      <t>ゲンカ</t>
    </rPh>
    <rPh sb="117" eb="118">
      <t>ヨコ</t>
    </rPh>
    <rPh sb="121" eb="123">
      <t>スイイ</t>
    </rPh>
    <rPh sb="128" eb="130">
      <t>コンゴ</t>
    </rPh>
    <rPh sb="131" eb="132">
      <t>オオ</t>
    </rPh>
    <rPh sb="134" eb="136">
      <t>ヘンカ</t>
    </rPh>
    <rPh sb="137" eb="138">
      <t>ナ</t>
    </rPh>
    <rPh sb="140" eb="141">
      <t>オモ</t>
    </rPh>
    <rPh sb="147" eb="149">
      <t>セイカツ</t>
    </rPh>
    <rPh sb="149" eb="151">
      <t>カンキョウ</t>
    </rPh>
    <rPh sb="151" eb="152">
      <t>トウ</t>
    </rPh>
    <rPh sb="153" eb="155">
      <t>コウジョウ</t>
    </rPh>
    <rPh sb="157" eb="160">
      <t>ジョウカソウ</t>
    </rPh>
    <rPh sb="160" eb="162">
      <t>セッチ</t>
    </rPh>
    <rPh sb="163" eb="164">
      <t>カ</t>
    </rPh>
    <rPh sb="169" eb="170">
      <t>カンガ</t>
    </rPh>
    <rPh sb="175" eb="177">
      <t>ジュウミン</t>
    </rPh>
    <rPh sb="178" eb="180">
      <t>カンシン</t>
    </rPh>
    <rPh sb="181" eb="182">
      <t>タカ</t>
    </rPh>
    <rPh sb="190" eb="193">
      <t>ジョウカソウ</t>
    </rPh>
    <rPh sb="193" eb="195">
      <t>セッチ</t>
    </rPh>
    <rPh sb="195" eb="196">
      <t>シャ</t>
    </rPh>
    <rPh sb="197" eb="199">
      <t>ジャッカン</t>
    </rPh>
    <rPh sb="200" eb="202">
      <t>ゾウカ</t>
    </rPh>
    <rPh sb="202" eb="204">
      <t>ケイコウ</t>
    </rPh>
    <rPh sb="211" eb="213">
      <t>ジンコウ</t>
    </rPh>
    <rPh sb="213" eb="215">
      <t>ゲンショウ</t>
    </rPh>
    <rPh sb="215" eb="216">
      <t>トウ</t>
    </rPh>
    <rPh sb="219" eb="222">
      <t>シヨウリョウ</t>
    </rPh>
    <rPh sb="223" eb="225">
      <t>ゲンショウ</t>
    </rPh>
    <rPh sb="227" eb="230">
      <t>シュウエキセイ</t>
    </rPh>
    <rPh sb="231" eb="232">
      <t>ノ</t>
    </rPh>
    <rPh sb="235" eb="237">
      <t>ジョウキョウ</t>
    </rPh>
    <phoneticPr fontId="4"/>
  </si>
  <si>
    <t>　平成１３年より合併浄化槽の設置及び維持管理費を町費で行っているが、施設の修繕費等も安定的に管理され消耗品等の取替により施設の延命を図っている。
　今後は高齢化や人口減少に伴う浄化槽の廃止や休止に対する対策が必要と考えている。</t>
    <rPh sb="1" eb="3">
      <t>ヘイセイ</t>
    </rPh>
    <rPh sb="5" eb="6">
      <t>ネン</t>
    </rPh>
    <rPh sb="8" eb="10">
      <t>ガッペイ</t>
    </rPh>
    <rPh sb="10" eb="13">
      <t>ジョウカソウ</t>
    </rPh>
    <rPh sb="14" eb="16">
      <t>セッチ</t>
    </rPh>
    <rPh sb="16" eb="17">
      <t>オヨ</t>
    </rPh>
    <rPh sb="18" eb="20">
      <t>イジ</t>
    </rPh>
    <rPh sb="20" eb="23">
      <t>カンリヒ</t>
    </rPh>
    <rPh sb="24" eb="26">
      <t>チョウヒ</t>
    </rPh>
    <rPh sb="27" eb="28">
      <t>オコナ</t>
    </rPh>
    <rPh sb="34" eb="36">
      <t>シセツ</t>
    </rPh>
    <rPh sb="37" eb="40">
      <t>シュウゼンヒ</t>
    </rPh>
    <rPh sb="40" eb="41">
      <t>トウ</t>
    </rPh>
    <rPh sb="42" eb="45">
      <t>アンテイテキ</t>
    </rPh>
    <rPh sb="46" eb="48">
      <t>カンリ</t>
    </rPh>
    <rPh sb="50" eb="52">
      <t>ショウモウ</t>
    </rPh>
    <rPh sb="52" eb="53">
      <t>ヒン</t>
    </rPh>
    <rPh sb="53" eb="54">
      <t>トウ</t>
    </rPh>
    <rPh sb="55" eb="57">
      <t>トリカエ</t>
    </rPh>
    <rPh sb="60" eb="62">
      <t>シセツ</t>
    </rPh>
    <rPh sb="63" eb="65">
      <t>エンメイ</t>
    </rPh>
    <rPh sb="66" eb="67">
      <t>ハカ</t>
    </rPh>
    <rPh sb="74" eb="76">
      <t>コンゴ</t>
    </rPh>
    <rPh sb="77" eb="80">
      <t>コウレイカ</t>
    </rPh>
    <rPh sb="81" eb="83">
      <t>ジンコウ</t>
    </rPh>
    <rPh sb="83" eb="85">
      <t>ゲンショウ</t>
    </rPh>
    <rPh sb="86" eb="87">
      <t>トモナ</t>
    </rPh>
    <rPh sb="88" eb="91">
      <t>ジョウカソウ</t>
    </rPh>
    <rPh sb="92" eb="94">
      <t>ハイシ</t>
    </rPh>
    <rPh sb="95" eb="97">
      <t>キュウシ</t>
    </rPh>
    <rPh sb="98" eb="99">
      <t>タイ</t>
    </rPh>
    <rPh sb="101" eb="103">
      <t>タイサク</t>
    </rPh>
    <rPh sb="104" eb="106">
      <t>ヒツヨウ</t>
    </rPh>
    <rPh sb="107" eb="108">
      <t>カンガ</t>
    </rPh>
    <phoneticPr fontId="4"/>
  </si>
  <si>
    <t>　下水道使用料と同様に料金見直しが必要であり、近隣町村等の動向も踏まえながら、検討する。
　また、経営は、法定検査及び点検や清掃等の規定もあり容易に維持管理費の削減ができない状況であるが、平成１９年以降起債の借り入れも無く、今後は償還金が減少するため、経営状況も改善していくと推測している。
　浄化槽設置を推進し水洗化率の向上を図りながら、住民の生活環境向上に努めて行く。</t>
    <rPh sb="1" eb="4">
      <t>ゲスイドウ</t>
    </rPh>
    <rPh sb="4" eb="6">
      <t>シヨウ</t>
    </rPh>
    <rPh sb="6" eb="7">
      <t>リョウ</t>
    </rPh>
    <rPh sb="8" eb="10">
      <t>ドウヨウ</t>
    </rPh>
    <rPh sb="11" eb="13">
      <t>リョウキン</t>
    </rPh>
    <rPh sb="13" eb="15">
      <t>ミナオ</t>
    </rPh>
    <rPh sb="17" eb="19">
      <t>ヒツヨウ</t>
    </rPh>
    <rPh sb="23" eb="25">
      <t>キンリン</t>
    </rPh>
    <rPh sb="25" eb="27">
      <t>チョウソン</t>
    </rPh>
    <rPh sb="27" eb="28">
      <t>トウ</t>
    </rPh>
    <rPh sb="29" eb="31">
      <t>ドウコウ</t>
    </rPh>
    <rPh sb="32" eb="33">
      <t>フ</t>
    </rPh>
    <rPh sb="39" eb="41">
      <t>ケントウ</t>
    </rPh>
    <rPh sb="49" eb="51">
      <t>ケイエイ</t>
    </rPh>
    <rPh sb="53" eb="55">
      <t>ホウテイ</t>
    </rPh>
    <rPh sb="55" eb="57">
      <t>ケンサ</t>
    </rPh>
    <rPh sb="57" eb="58">
      <t>オヨ</t>
    </rPh>
    <rPh sb="59" eb="61">
      <t>テンケン</t>
    </rPh>
    <rPh sb="62" eb="64">
      <t>セイソウ</t>
    </rPh>
    <rPh sb="64" eb="65">
      <t>トウ</t>
    </rPh>
    <rPh sb="66" eb="68">
      <t>キテイ</t>
    </rPh>
    <rPh sb="71" eb="73">
      <t>ヨウイ</t>
    </rPh>
    <rPh sb="74" eb="76">
      <t>イジ</t>
    </rPh>
    <rPh sb="76" eb="78">
      <t>カンリ</t>
    </rPh>
    <rPh sb="78" eb="79">
      <t>ヒ</t>
    </rPh>
    <rPh sb="80" eb="82">
      <t>サクゲン</t>
    </rPh>
    <rPh sb="87" eb="89">
      <t>ジョウキョウ</t>
    </rPh>
    <rPh sb="94" eb="96">
      <t>ヘイセイ</t>
    </rPh>
    <rPh sb="98" eb="101">
      <t>ネンイコウ</t>
    </rPh>
    <rPh sb="101" eb="103">
      <t>キサイ</t>
    </rPh>
    <rPh sb="104" eb="105">
      <t>カ</t>
    </rPh>
    <rPh sb="106" eb="107">
      <t>イ</t>
    </rPh>
    <rPh sb="109" eb="110">
      <t>ナ</t>
    </rPh>
    <rPh sb="112" eb="114">
      <t>コンゴ</t>
    </rPh>
    <rPh sb="115" eb="118">
      <t>ショウカンキン</t>
    </rPh>
    <rPh sb="119" eb="121">
      <t>ゲンショウ</t>
    </rPh>
    <rPh sb="126" eb="128">
      <t>ケイエイ</t>
    </rPh>
    <rPh sb="128" eb="130">
      <t>ジョウキョウ</t>
    </rPh>
    <rPh sb="131" eb="133">
      <t>カイゼン</t>
    </rPh>
    <rPh sb="138" eb="140">
      <t>スイソク</t>
    </rPh>
    <rPh sb="147" eb="150">
      <t>ジョウカソウ</t>
    </rPh>
    <rPh sb="150" eb="152">
      <t>セッチ</t>
    </rPh>
    <rPh sb="153" eb="155">
      <t>スイシン</t>
    </rPh>
    <rPh sb="156" eb="159">
      <t>スイセンカ</t>
    </rPh>
    <rPh sb="159" eb="160">
      <t>リツ</t>
    </rPh>
    <rPh sb="161" eb="163">
      <t>コウジョウ</t>
    </rPh>
    <rPh sb="164" eb="165">
      <t>ハカ</t>
    </rPh>
    <rPh sb="170" eb="172">
      <t>ジュウミン</t>
    </rPh>
    <rPh sb="173" eb="175">
      <t>セイカツ</t>
    </rPh>
    <rPh sb="175" eb="177">
      <t>カンキョウ</t>
    </rPh>
    <rPh sb="177" eb="179">
      <t>コウジョウ</t>
    </rPh>
    <rPh sb="180" eb="181">
      <t>ツト</t>
    </rPh>
    <rPh sb="183" eb="184">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</si>
</sst>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6F-458A-A638-65555A573564}"/>
            </c:ext>
          </c:extLst>
        </c:ser>
        <c:dLbls>
          <c:showLegendKey val="0"/>
          <c:showVal val="0"/>
          <c:showCatName val="0"/>
          <c:showSerName val="0"/>
          <c:showPercent val="0"/>
          <c:showBubbleSize val="0"/>
        </c:dLbls>
        <c:gapWidth val="150"/>
        <c:axId val="460705672"/>
        <c:axId val="46070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66F-458A-A638-65555A573564}"/>
            </c:ext>
          </c:extLst>
        </c:ser>
        <c:dLbls>
          <c:showLegendKey val="0"/>
          <c:showVal val="0"/>
          <c:showCatName val="0"/>
          <c:showSerName val="0"/>
          <c:showPercent val="0"/>
          <c:showBubbleSize val="0"/>
        </c:dLbls>
        <c:marker val="1"/>
        <c:smooth val="0"/>
        <c:axId val="460705672"/>
        <c:axId val="460708024"/>
      </c:lineChart>
      <c:dateAx>
        <c:axId val="460705672"/>
        <c:scaling>
          <c:orientation val="minMax"/>
        </c:scaling>
        <c:delete val="1"/>
        <c:axPos val="b"/>
        <c:numFmt formatCode="&quot;H&quot;yy" sourceLinked="1"/>
        <c:majorTickMark val="none"/>
        <c:minorTickMark val="none"/>
        <c:tickLblPos val="none"/>
        <c:crossAx val="460708024"/>
        <c:crosses val="autoZero"/>
        <c:auto val="1"/>
        <c:lblOffset val="100"/>
        <c:baseTimeUnit val="years"/>
      </c:dateAx>
      <c:valAx>
        <c:axId val="46070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0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45.6</c:v>
                </c:pt>
                <c:pt idx="1">
                  <c:v>44.88</c:v>
                </c:pt>
                <c:pt idx="2">
                  <c:v>42.86</c:v>
                </c:pt>
                <c:pt idx="3">
                  <c:v>40.74</c:v>
                </c:pt>
                <c:pt idx="4">
                  <c:v>42.34</c:v>
                </c:pt>
              </c:numCache>
            </c:numRef>
          </c:val>
          <c:extLst xmlns:c16r2="http://schemas.microsoft.com/office/drawing/2015/06/chart">
            <c:ext xmlns:c16="http://schemas.microsoft.com/office/drawing/2014/chart" uri="{C3380CC4-5D6E-409C-BE32-E72D297353CC}">
              <c16:uniqueId val="{00000000-D1E9-449F-BA27-735028DBD8D6}"/>
            </c:ext>
          </c:extLst>
        </c:ser>
        <c:dLbls>
          <c:showLegendKey val="0"/>
          <c:showVal val="0"/>
          <c:showCatName val="0"/>
          <c:showSerName val="0"/>
          <c:showPercent val="0"/>
          <c:showBubbleSize val="0"/>
        </c:dLbls>
        <c:gapWidth val="150"/>
        <c:axId val="461266576"/>
        <c:axId val="46126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44.84</c:v>
                </c:pt>
                <c:pt idx="1">
                  <c:v>132.99</c:v>
                </c:pt>
                <c:pt idx="2">
                  <c:v>51.71</c:v>
                </c:pt>
                <c:pt idx="3">
                  <c:v>50.56</c:v>
                </c:pt>
                <c:pt idx="4">
                  <c:v>47.35</c:v>
                </c:pt>
              </c:numCache>
            </c:numRef>
          </c:val>
          <c:smooth val="0"/>
          <c:extLst xmlns:c16r2="http://schemas.microsoft.com/office/drawing/2015/06/chart">
            <c:ext xmlns:c16="http://schemas.microsoft.com/office/drawing/2014/chart" uri="{C3380CC4-5D6E-409C-BE32-E72D297353CC}">
              <c16:uniqueId val="{00000001-D1E9-449F-BA27-735028DBD8D6}"/>
            </c:ext>
          </c:extLst>
        </c:ser>
        <c:dLbls>
          <c:showLegendKey val="0"/>
          <c:showVal val="0"/>
          <c:showCatName val="0"/>
          <c:showSerName val="0"/>
          <c:showPercent val="0"/>
          <c:showBubbleSize val="0"/>
        </c:dLbls>
        <c:marker val="1"/>
        <c:smooth val="0"/>
        <c:axId val="461266576"/>
        <c:axId val="461266968"/>
      </c:lineChart>
      <c:dateAx>
        <c:axId val="461266576"/>
        <c:scaling>
          <c:orientation val="minMax"/>
        </c:scaling>
        <c:delete val="1"/>
        <c:axPos val="b"/>
        <c:numFmt formatCode="&quot;H&quot;yy" sourceLinked="1"/>
        <c:majorTickMark val="none"/>
        <c:minorTickMark val="none"/>
        <c:tickLblPos val="none"/>
        <c:crossAx val="461266968"/>
        <c:crosses val="autoZero"/>
        <c:auto val="1"/>
        <c:lblOffset val="100"/>
        <c:baseTimeUnit val="years"/>
      </c:dateAx>
      <c:valAx>
        <c:axId val="46126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26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49.17</c:v>
                </c:pt>
                <c:pt idx="1">
                  <c:v>52.6</c:v>
                </c:pt>
                <c:pt idx="2">
                  <c:v>58.9</c:v>
                </c:pt>
                <c:pt idx="3">
                  <c:v>56.6</c:v>
                </c:pt>
                <c:pt idx="4">
                  <c:v>61.74</c:v>
                </c:pt>
              </c:numCache>
            </c:numRef>
          </c:val>
          <c:extLst xmlns:c16r2="http://schemas.microsoft.com/office/drawing/2015/06/chart">
            <c:ext xmlns:c16="http://schemas.microsoft.com/office/drawing/2014/chart" uri="{C3380CC4-5D6E-409C-BE32-E72D297353CC}">
              <c16:uniqueId val="{00000000-F795-48DE-AFEE-281AFB0F6404}"/>
            </c:ext>
          </c:extLst>
        </c:ser>
        <c:dLbls>
          <c:showLegendKey val="0"/>
          <c:showVal val="0"/>
          <c:showCatName val="0"/>
          <c:showSerName val="0"/>
          <c:showPercent val="0"/>
          <c:showBubbleSize val="0"/>
        </c:dLbls>
        <c:gapWidth val="150"/>
        <c:axId val="461645920"/>
        <c:axId val="46164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67.86</c:v>
                </c:pt>
                <c:pt idx="1">
                  <c:v>82.94</c:v>
                </c:pt>
                <c:pt idx="2">
                  <c:v>82.91</c:v>
                </c:pt>
                <c:pt idx="3">
                  <c:v>83.85</c:v>
                </c:pt>
                <c:pt idx="4">
                  <c:v>81.209999999999994</c:v>
                </c:pt>
              </c:numCache>
            </c:numRef>
          </c:val>
          <c:smooth val="0"/>
          <c:extLst xmlns:c16r2="http://schemas.microsoft.com/office/drawing/2015/06/chart">
            <c:ext xmlns:c16="http://schemas.microsoft.com/office/drawing/2014/chart" uri="{C3380CC4-5D6E-409C-BE32-E72D297353CC}">
              <c16:uniqueId val="{00000001-F795-48DE-AFEE-281AFB0F6404}"/>
            </c:ext>
          </c:extLst>
        </c:ser>
        <c:dLbls>
          <c:showLegendKey val="0"/>
          <c:showVal val="0"/>
          <c:showCatName val="0"/>
          <c:showSerName val="0"/>
          <c:showPercent val="0"/>
          <c:showBubbleSize val="0"/>
        </c:dLbls>
        <c:marker val="1"/>
        <c:smooth val="0"/>
        <c:axId val="461645920"/>
        <c:axId val="461645136"/>
      </c:lineChart>
      <c:dateAx>
        <c:axId val="461645920"/>
        <c:scaling>
          <c:orientation val="minMax"/>
        </c:scaling>
        <c:delete val="1"/>
        <c:axPos val="b"/>
        <c:numFmt formatCode="&quot;H&quot;yy" sourceLinked="1"/>
        <c:majorTickMark val="none"/>
        <c:minorTickMark val="none"/>
        <c:tickLblPos val="none"/>
        <c:crossAx val="461645136"/>
        <c:crosses val="autoZero"/>
        <c:auto val="1"/>
        <c:lblOffset val="100"/>
        <c:baseTimeUnit val="years"/>
      </c:dateAx>
      <c:valAx>
        <c:axId val="46164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67.39</c:v>
                </c:pt>
                <c:pt idx="1">
                  <c:v>67.22</c:v>
                </c:pt>
                <c:pt idx="2">
                  <c:v>69.41</c:v>
                </c:pt>
                <c:pt idx="3">
                  <c:v>73.790000000000006</c:v>
                </c:pt>
                <c:pt idx="4">
                  <c:v>79.12</c:v>
                </c:pt>
              </c:numCache>
            </c:numRef>
          </c:val>
          <c:extLst xmlns:c16r2="http://schemas.microsoft.com/office/drawing/2015/06/chart">
            <c:ext xmlns:c16="http://schemas.microsoft.com/office/drawing/2014/chart" uri="{C3380CC4-5D6E-409C-BE32-E72D297353CC}">
              <c16:uniqueId val="{00000000-467E-4FAB-A669-5D7B7996ECBC}"/>
            </c:ext>
          </c:extLst>
        </c:ser>
        <c:dLbls>
          <c:showLegendKey val="0"/>
          <c:showVal val="0"/>
          <c:showCatName val="0"/>
          <c:showSerName val="0"/>
          <c:showPercent val="0"/>
          <c:showBubbleSize val="0"/>
        </c:dLbls>
        <c:gapWidth val="150"/>
        <c:axId val="460708808"/>
        <c:axId val="46070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7E-4FAB-A669-5D7B7996ECBC}"/>
            </c:ext>
          </c:extLst>
        </c:ser>
        <c:dLbls>
          <c:showLegendKey val="0"/>
          <c:showVal val="0"/>
          <c:showCatName val="0"/>
          <c:showSerName val="0"/>
          <c:showPercent val="0"/>
          <c:showBubbleSize val="0"/>
        </c:dLbls>
        <c:marker val="1"/>
        <c:smooth val="0"/>
        <c:axId val="460708808"/>
        <c:axId val="460704496"/>
      </c:lineChart>
      <c:dateAx>
        <c:axId val="460708808"/>
        <c:scaling>
          <c:orientation val="minMax"/>
        </c:scaling>
        <c:delete val="1"/>
        <c:axPos val="b"/>
        <c:numFmt formatCode="&quot;H&quot;yy" sourceLinked="1"/>
        <c:majorTickMark val="none"/>
        <c:minorTickMark val="none"/>
        <c:tickLblPos val="none"/>
        <c:crossAx val="460704496"/>
        <c:crosses val="autoZero"/>
        <c:auto val="1"/>
        <c:lblOffset val="100"/>
        <c:baseTimeUnit val="years"/>
      </c:dateAx>
      <c:valAx>
        <c:axId val="46070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0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29-46EB-909D-FA7A9B1611B2}"/>
            </c:ext>
          </c:extLst>
        </c:ser>
        <c:dLbls>
          <c:showLegendKey val="0"/>
          <c:showVal val="0"/>
          <c:showCatName val="0"/>
          <c:showSerName val="0"/>
          <c:showPercent val="0"/>
          <c:showBubbleSize val="0"/>
        </c:dLbls>
        <c:gapWidth val="150"/>
        <c:axId val="460705280"/>
        <c:axId val="46070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29-46EB-909D-FA7A9B1611B2}"/>
            </c:ext>
          </c:extLst>
        </c:ser>
        <c:dLbls>
          <c:showLegendKey val="0"/>
          <c:showVal val="0"/>
          <c:showCatName val="0"/>
          <c:showSerName val="0"/>
          <c:showPercent val="0"/>
          <c:showBubbleSize val="0"/>
        </c:dLbls>
        <c:marker val="1"/>
        <c:smooth val="0"/>
        <c:axId val="460705280"/>
        <c:axId val="460701752"/>
      </c:lineChart>
      <c:dateAx>
        <c:axId val="460705280"/>
        <c:scaling>
          <c:orientation val="minMax"/>
        </c:scaling>
        <c:delete val="1"/>
        <c:axPos val="b"/>
        <c:numFmt formatCode="&quot;H&quot;yy" sourceLinked="1"/>
        <c:majorTickMark val="none"/>
        <c:minorTickMark val="none"/>
        <c:tickLblPos val="none"/>
        <c:crossAx val="460701752"/>
        <c:crosses val="autoZero"/>
        <c:auto val="1"/>
        <c:lblOffset val="100"/>
        <c:baseTimeUnit val="years"/>
      </c:dateAx>
      <c:valAx>
        <c:axId val="46070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A7-4231-9C40-CBDEFE333807}"/>
            </c:ext>
          </c:extLst>
        </c:ser>
        <c:dLbls>
          <c:showLegendKey val="0"/>
          <c:showVal val="0"/>
          <c:showCatName val="0"/>
          <c:showSerName val="0"/>
          <c:showPercent val="0"/>
          <c:showBubbleSize val="0"/>
        </c:dLbls>
        <c:gapWidth val="150"/>
        <c:axId val="460703320"/>
        <c:axId val="4607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A7-4231-9C40-CBDEFE333807}"/>
            </c:ext>
          </c:extLst>
        </c:ser>
        <c:dLbls>
          <c:showLegendKey val="0"/>
          <c:showVal val="0"/>
          <c:showCatName val="0"/>
          <c:showSerName val="0"/>
          <c:showPercent val="0"/>
          <c:showBubbleSize val="0"/>
        </c:dLbls>
        <c:marker val="1"/>
        <c:smooth val="0"/>
        <c:axId val="460703320"/>
        <c:axId val="460703712"/>
      </c:lineChart>
      <c:dateAx>
        <c:axId val="460703320"/>
        <c:scaling>
          <c:orientation val="minMax"/>
        </c:scaling>
        <c:delete val="1"/>
        <c:axPos val="b"/>
        <c:numFmt formatCode="&quot;H&quot;yy" sourceLinked="1"/>
        <c:majorTickMark val="none"/>
        <c:minorTickMark val="none"/>
        <c:tickLblPos val="none"/>
        <c:crossAx val="460703712"/>
        <c:crosses val="autoZero"/>
        <c:auto val="1"/>
        <c:lblOffset val="100"/>
        <c:baseTimeUnit val="years"/>
      </c:dateAx>
      <c:valAx>
        <c:axId val="4607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0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15-4628-B000-EED8A5A9EB3A}"/>
            </c:ext>
          </c:extLst>
        </c:ser>
        <c:dLbls>
          <c:showLegendKey val="0"/>
          <c:showVal val="0"/>
          <c:showCatName val="0"/>
          <c:showSerName val="0"/>
          <c:showPercent val="0"/>
          <c:showBubbleSize val="0"/>
        </c:dLbls>
        <c:gapWidth val="150"/>
        <c:axId val="460706064"/>
        <c:axId val="4607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15-4628-B000-EED8A5A9EB3A}"/>
            </c:ext>
          </c:extLst>
        </c:ser>
        <c:dLbls>
          <c:showLegendKey val="0"/>
          <c:showVal val="0"/>
          <c:showCatName val="0"/>
          <c:showSerName val="0"/>
          <c:showPercent val="0"/>
          <c:showBubbleSize val="0"/>
        </c:dLbls>
        <c:marker val="1"/>
        <c:smooth val="0"/>
        <c:axId val="460706064"/>
        <c:axId val="460706848"/>
      </c:lineChart>
      <c:dateAx>
        <c:axId val="460706064"/>
        <c:scaling>
          <c:orientation val="minMax"/>
        </c:scaling>
        <c:delete val="1"/>
        <c:axPos val="b"/>
        <c:numFmt formatCode="&quot;H&quot;yy" sourceLinked="1"/>
        <c:majorTickMark val="none"/>
        <c:minorTickMark val="none"/>
        <c:tickLblPos val="none"/>
        <c:crossAx val="460706848"/>
        <c:crosses val="autoZero"/>
        <c:auto val="1"/>
        <c:lblOffset val="100"/>
        <c:baseTimeUnit val="years"/>
      </c:dateAx>
      <c:valAx>
        <c:axId val="4607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0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C3-4B8C-B740-EFB5917770B3}"/>
            </c:ext>
          </c:extLst>
        </c:ser>
        <c:dLbls>
          <c:showLegendKey val="0"/>
          <c:showVal val="0"/>
          <c:showCatName val="0"/>
          <c:showSerName val="0"/>
          <c:showPercent val="0"/>
          <c:showBubbleSize val="0"/>
        </c:dLbls>
        <c:gapWidth val="150"/>
        <c:axId val="461268144"/>
        <c:axId val="46126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C3-4B8C-B740-EFB5917770B3}"/>
            </c:ext>
          </c:extLst>
        </c:ser>
        <c:dLbls>
          <c:showLegendKey val="0"/>
          <c:showVal val="0"/>
          <c:showCatName val="0"/>
          <c:showSerName val="0"/>
          <c:showPercent val="0"/>
          <c:showBubbleSize val="0"/>
        </c:dLbls>
        <c:marker val="1"/>
        <c:smooth val="0"/>
        <c:axId val="461268144"/>
        <c:axId val="461265008"/>
      </c:lineChart>
      <c:dateAx>
        <c:axId val="461268144"/>
        <c:scaling>
          <c:orientation val="minMax"/>
        </c:scaling>
        <c:delete val="1"/>
        <c:axPos val="b"/>
        <c:numFmt formatCode="&quot;H&quot;yy" sourceLinked="1"/>
        <c:majorTickMark val="none"/>
        <c:minorTickMark val="none"/>
        <c:tickLblPos val="none"/>
        <c:crossAx val="461265008"/>
        <c:crosses val="autoZero"/>
        <c:auto val="1"/>
        <c:lblOffset val="100"/>
        <c:baseTimeUnit val="years"/>
      </c:dateAx>
      <c:valAx>
        <c:axId val="46126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26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964.39</c:v>
                </c:pt>
                <c:pt idx="1">
                  <c:v>862.24</c:v>
                </c:pt>
                <c:pt idx="2">
                  <c:v>1352.11</c:v>
                </c:pt>
                <c:pt idx="3">
                  <c:v>1293.82</c:v>
                </c:pt>
                <c:pt idx="4">
                  <c:v>1182.3900000000001</c:v>
                </c:pt>
              </c:numCache>
            </c:numRef>
          </c:val>
          <c:extLst xmlns:c16r2="http://schemas.microsoft.com/office/drawing/2015/06/chart">
            <c:ext xmlns:c16="http://schemas.microsoft.com/office/drawing/2014/chart" uri="{C3380CC4-5D6E-409C-BE32-E72D297353CC}">
              <c16:uniqueId val="{00000000-ADA9-4FAE-BF3E-3A4128BF1A01}"/>
            </c:ext>
          </c:extLst>
        </c:ser>
        <c:dLbls>
          <c:showLegendKey val="0"/>
          <c:showVal val="0"/>
          <c:showCatName val="0"/>
          <c:showSerName val="0"/>
          <c:showPercent val="0"/>
          <c:showBubbleSize val="0"/>
        </c:dLbls>
        <c:gapWidth val="150"/>
        <c:axId val="461263832"/>
        <c:axId val="46126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492.59</c:v>
                </c:pt>
                <c:pt idx="1">
                  <c:v>566.35</c:v>
                </c:pt>
                <c:pt idx="2">
                  <c:v>888.8</c:v>
                </c:pt>
                <c:pt idx="3">
                  <c:v>855.65</c:v>
                </c:pt>
                <c:pt idx="4">
                  <c:v>862.99</c:v>
                </c:pt>
              </c:numCache>
            </c:numRef>
          </c:val>
          <c:smooth val="0"/>
          <c:extLst xmlns:c16r2="http://schemas.microsoft.com/office/drawing/2015/06/chart">
            <c:ext xmlns:c16="http://schemas.microsoft.com/office/drawing/2014/chart" uri="{C3380CC4-5D6E-409C-BE32-E72D297353CC}">
              <c16:uniqueId val="{00000001-ADA9-4FAE-BF3E-3A4128BF1A01}"/>
            </c:ext>
          </c:extLst>
        </c:ser>
        <c:dLbls>
          <c:showLegendKey val="0"/>
          <c:showVal val="0"/>
          <c:showCatName val="0"/>
          <c:showSerName val="0"/>
          <c:showPercent val="0"/>
          <c:showBubbleSize val="0"/>
        </c:dLbls>
        <c:marker val="1"/>
        <c:smooth val="0"/>
        <c:axId val="461263832"/>
        <c:axId val="461262656"/>
      </c:lineChart>
      <c:dateAx>
        <c:axId val="461263832"/>
        <c:scaling>
          <c:orientation val="minMax"/>
        </c:scaling>
        <c:delete val="1"/>
        <c:axPos val="b"/>
        <c:numFmt formatCode="&quot;H&quot;yy" sourceLinked="1"/>
        <c:majorTickMark val="none"/>
        <c:minorTickMark val="none"/>
        <c:tickLblPos val="none"/>
        <c:crossAx val="461262656"/>
        <c:crosses val="autoZero"/>
        <c:auto val="1"/>
        <c:lblOffset val="100"/>
        <c:baseTimeUnit val="years"/>
      </c:dateAx>
      <c:valAx>
        <c:axId val="4612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26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32.74</c:v>
                </c:pt>
                <c:pt idx="1">
                  <c:v>32.89</c:v>
                </c:pt>
                <c:pt idx="2">
                  <c:v>33.31</c:v>
                </c:pt>
                <c:pt idx="3">
                  <c:v>33.07</c:v>
                </c:pt>
                <c:pt idx="4">
                  <c:v>35.090000000000003</c:v>
                </c:pt>
              </c:numCache>
            </c:numRef>
          </c:val>
          <c:extLst xmlns:c16r2="http://schemas.microsoft.com/office/drawing/2015/06/chart">
            <c:ext xmlns:c16="http://schemas.microsoft.com/office/drawing/2014/chart" uri="{C3380CC4-5D6E-409C-BE32-E72D297353CC}">
              <c16:uniqueId val="{00000000-66C8-44C7-8491-366B18522298}"/>
            </c:ext>
          </c:extLst>
        </c:ser>
        <c:dLbls>
          <c:showLegendKey val="0"/>
          <c:showVal val="0"/>
          <c:showCatName val="0"/>
          <c:showSerName val="0"/>
          <c:showPercent val="0"/>
          <c:showBubbleSize val="0"/>
        </c:dLbls>
        <c:gapWidth val="150"/>
        <c:axId val="461268536"/>
        <c:axId val="46126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46.53</c:v>
                </c:pt>
                <c:pt idx="1">
                  <c:v>52.27</c:v>
                </c:pt>
                <c:pt idx="2">
                  <c:v>52.55</c:v>
                </c:pt>
                <c:pt idx="3">
                  <c:v>52.23</c:v>
                </c:pt>
                <c:pt idx="4">
                  <c:v>50.06</c:v>
                </c:pt>
              </c:numCache>
            </c:numRef>
          </c:val>
          <c:smooth val="0"/>
          <c:extLst xmlns:c16r2="http://schemas.microsoft.com/office/drawing/2015/06/chart">
            <c:ext xmlns:c16="http://schemas.microsoft.com/office/drawing/2014/chart" uri="{C3380CC4-5D6E-409C-BE32-E72D297353CC}">
              <c16:uniqueId val="{00000001-66C8-44C7-8491-366B18522298}"/>
            </c:ext>
          </c:extLst>
        </c:ser>
        <c:dLbls>
          <c:showLegendKey val="0"/>
          <c:showVal val="0"/>
          <c:showCatName val="0"/>
          <c:showSerName val="0"/>
          <c:showPercent val="0"/>
          <c:showBubbleSize val="0"/>
        </c:dLbls>
        <c:marker val="1"/>
        <c:smooth val="0"/>
        <c:axId val="461268536"/>
        <c:axId val="461266184"/>
      </c:lineChart>
      <c:dateAx>
        <c:axId val="461268536"/>
        <c:scaling>
          <c:orientation val="minMax"/>
        </c:scaling>
        <c:delete val="1"/>
        <c:axPos val="b"/>
        <c:numFmt formatCode="&quot;H&quot;yy" sourceLinked="1"/>
        <c:majorTickMark val="none"/>
        <c:minorTickMark val="none"/>
        <c:tickLblPos val="none"/>
        <c:crossAx val="461266184"/>
        <c:crosses val="autoZero"/>
        <c:auto val="1"/>
        <c:lblOffset val="100"/>
        <c:baseTimeUnit val="years"/>
      </c:dateAx>
      <c:valAx>
        <c:axId val="46126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26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543.55999999999995</c:v>
                </c:pt>
                <c:pt idx="1">
                  <c:v>541.11</c:v>
                </c:pt>
                <c:pt idx="2">
                  <c:v>534.42999999999995</c:v>
                </c:pt>
                <c:pt idx="3">
                  <c:v>538.35</c:v>
                </c:pt>
                <c:pt idx="4">
                  <c:v>507.22</c:v>
                </c:pt>
              </c:numCache>
            </c:numRef>
          </c:val>
          <c:extLst xmlns:c16r2="http://schemas.microsoft.com/office/drawing/2015/06/chart">
            <c:ext xmlns:c16="http://schemas.microsoft.com/office/drawing/2014/chart" uri="{C3380CC4-5D6E-409C-BE32-E72D297353CC}">
              <c16:uniqueId val="{00000000-4956-4DAF-82AA-594F956E6699}"/>
            </c:ext>
          </c:extLst>
        </c:ser>
        <c:dLbls>
          <c:showLegendKey val="0"/>
          <c:showVal val="0"/>
          <c:showCatName val="0"/>
          <c:showSerName val="0"/>
          <c:showPercent val="0"/>
          <c:showBubbleSize val="0"/>
        </c:dLbls>
        <c:gapWidth val="150"/>
        <c:axId val="461264616"/>
        <c:axId val="46126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373.71</c:v>
                </c:pt>
                <c:pt idx="1">
                  <c:v>291.01</c:v>
                </c:pt>
                <c:pt idx="2">
                  <c:v>292.45</c:v>
                </c:pt>
                <c:pt idx="3">
                  <c:v>294.05</c:v>
                </c:pt>
                <c:pt idx="4">
                  <c:v>309.22000000000003</c:v>
                </c:pt>
              </c:numCache>
            </c:numRef>
          </c:val>
          <c:smooth val="0"/>
          <c:extLst xmlns:c16r2="http://schemas.microsoft.com/office/drawing/2015/06/chart">
            <c:ext xmlns:c16="http://schemas.microsoft.com/office/drawing/2014/chart" uri="{C3380CC4-5D6E-409C-BE32-E72D297353CC}">
              <c16:uniqueId val="{00000001-4956-4DAF-82AA-594F956E6699}"/>
            </c:ext>
          </c:extLst>
        </c:ser>
        <c:dLbls>
          <c:showLegendKey val="0"/>
          <c:showVal val="0"/>
          <c:showCatName val="0"/>
          <c:showSerName val="0"/>
          <c:showPercent val="0"/>
          <c:showBubbleSize val="0"/>
        </c:dLbls>
        <c:marker val="1"/>
        <c:smooth val="0"/>
        <c:axId val="461264616"/>
        <c:axId val="461265400"/>
      </c:lineChart>
      <c:dateAx>
        <c:axId val="461264616"/>
        <c:scaling>
          <c:orientation val="minMax"/>
        </c:scaling>
        <c:delete val="1"/>
        <c:axPos val="b"/>
        <c:numFmt formatCode="&quot;H&quot;yy" sourceLinked="1"/>
        <c:majorTickMark val="none"/>
        <c:minorTickMark val="none"/>
        <c:tickLblPos val="none"/>
        <c:crossAx val="461265400"/>
        <c:crosses val="autoZero"/>
        <c:auto val="1"/>
        <c:lblOffset val="100"/>
        <c:baseTimeUnit val="years"/>
      </c:dateAx>
      <c:valAx>
        <c:axId val="46126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26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遠別町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2626</v>
      </c>
      <c r="AM8" s="69"/>
      <c r="AN8" s="69"/>
      <c r="AO8" s="69"/>
      <c r="AP8" s="69"/>
      <c r="AQ8" s="69"/>
      <c r="AR8" s="69"/>
      <c r="AS8" s="69"/>
      <c r="AT8" s="68">
        <f>データ!T6</f>
        <v>590.79999999999995</v>
      </c>
      <c r="AU8" s="68"/>
      <c r="AV8" s="68"/>
      <c r="AW8" s="68"/>
      <c r="AX8" s="68"/>
      <c r="AY8" s="68"/>
      <c r="AZ8" s="68"/>
      <c r="BA8" s="68"/>
      <c r="BB8" s="68">
        <f>データ!U6</f>
        <v>4.4400000000000004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17.66</v>
      </c>
      <c r="Q10" s="68"/>
      <c r="R10" s="68"/>
      <c r="S10" s="68"/>
      <c r="T10" s="68"/>
      <c r="U10" s="68"/>
      <c r="V10" s="68"/>
      <c r="W10" s="68">
        <f>データ!Q6</f>
        <v>100</v>
      </c>
      <c r="X10" s="68"/>
      <c r="Y10" s="68"/>
      <c r="Z10" s="68"/>
      <c r="AA10" s="68"/>
      <c r="AB10" s="68"/>
      <c r="AC10" s="68"/>
      <c r="AD10" s="69">
        <f>データ!R6</f>
        <v>3560</v>
      </c>
      <c r="AE10" s="69"/>
      <c r="AF10" s="69"/>
      <c r="AG10" s="69"/>
      <c r="AH10" s="69"/>
      <c r="AI10" s="69"/>
      <c r="AJ10" s="69"/>
      <c r="AK10" s="2"/>
      <c r="AL10" s="69">
        <f>データ!V6</f>
        <v>460</v>
      </c>
      <c r="AM10" s="69"/>
      <c r="AN10" s="69"/>
      <c r="AO10" s="69"/>
      <c r="AP10" s="69"/>
      <c r="AQ10" s="69"/>
      <c r="AR10" s="69"/>
      <c r="AS10" s="69"/>
      <c r="AT10" s="68">
        <f>データ!W6</f>
        <v>589.86</v>
      </c>
      <c r="AU10" s="68"/>
      <c r="AV10" s="68"/>
      <c r="AW10" s="68"/>
      <c r="AX10" s="68"/>
      <c r="AY10" s="68"/>
      <c r="AZ10" s="68"/>
      <c r="BA10" s="68"/>
      <c r="BB10" s="68">
        <f>データ!X6</f>
        <v>0.78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R3gOrQGjb3YNVtdV0ZrhQqXzVKmREJiOGhzvTql9HSQH2ZKtp9bbYaspTQhCg3WekHioM20s7SqNWAZpCvSSDA==" saltValue="xUHnpAxN1/J0GOp3ONVH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14869</v>
      </c>
      <c r="D6" s="33">
        <f t="shared" si="3"/>
        <v>47</v>
      </c>
      <c r="E6" s="33">
        <f t="shared" si="3"/>
        <v>18</v>
      </c>
      <c r="F6" s="33">
        <f t="shared" si="3"/>
        <v>1</v>
      </c>
      <c r="G6" s="33">
        <f t="shared" si="3"/>
        <v>0</v>
      </c>
      <c r="H6" s="33" t="str">
        <f t="shared" si="3"/>
        <v>北海道　遠別町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17.66</v>
      </c>
      <c r="Q6" s="34">
        <f t="shared" si="3"/>
        <v>100</v>
      </c>
      <c r="R6" s="34">
        <f t="shared" si="3"/>
        <v>3560</v>
      </c>
      <c r="S6" s="34">
        <f t="shared" si="3"/>
        <v>2626</v>
      </c>
      <c r="T6" s="34">
        <f t="shared" si="3"/>
        <v>590.79999999999995</v>
      </c>
      <c r="U6" s="34">
        <f t="shared" si="3"/>
        <v>4.4400000000000004</v>
      </c>
      <c r="V6" s="34">
        <f t="shared" si="3"/>
        <v>460</v>
      </c>
      <c r="W6" s="34">
        <f t="shared" si="3"/>
        <v>589.86</v>
      </c>
      <c r="X6" s="34">
        <f t="shared" si="3"/>
        <v>0.78</v>
      </c>
      <c r="Y6" s="35">
        <f>IF(Y7="",NA(),Y7)</f>
        <v>67.39</v>
      </c>
      <c r="Z6" s="35">
        <f t="shared" ref="Z6:AH6" si="4">IF(Z7="",NA(),Z7)</f>
        <v>67.22</v>
      </c>
      <c r="AA6" s="35">
        <f t="shared" si="4"/>
        <v>69.41</v>
      </c>
      <c r="AB6" s="35">
        <f t="shared" si="4"/>
        <v>73.790000000000006</v>
      </c>
      <c r="AC6" s="35">
        <f t="shared" si="4"/>
        <v>79.12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964.39</v>
      </c>
      <c r="BG6" s="35">
        <f t="shared" ref="BG6:BO6" si="7">IF(BG7="",NA(),BG7)</f>
        <v>862.24</v>
      </c>
      <c r="BH6" s="35">
        <f t="shared" si="7"/>
        <v>1352.11</v>
      </c>
      <c r="BI6" s="35">
        <f t="shared" si="7"/>
        <v>1293.82</v>
      </c>
      <c r="BJ6" s="35">
        <f t="shared" si="7"/>
        <v>1182.3900000000001</v>
      </c>
      <c r="BK6" s="35">
        <f t="shared" si="7"/>
        <v>492.59</v>
      </c>
      <c r="BL6" s="35">
        <f t="shared" si="7"/>
        <v>566.35</v>
      </c>
      <c r="BM6" s="35">
        <f t="shared" si="7"/>
        <v>888.8</v>
      </c>
      <c r="BN6" s="35">
        <f t="shared" si="7"/>
        <v>855.65</v>
      </c>
      <c r="BO6" s="35">
        <f t="shared" si="7"/>
        <v>862.99</v>
      </c>
      <c r="BP6" s="34" t="str">
        <f>IF(BP7="","",IF(BP7="-","【-】","【"&amp;SUBSTITUTE(TEXT(BP7,"#,##0.00"),"-","△")&amp;"】"))</f>
        <v>【862.82】</v>
      </c>
      <c r="BQ6" s="35">
        <f>IF(BQ7="",NA(),BQ7)</f>
        <v>32.74</v>
      </c>
      <c r="BR6" s="35">
        <f t="shared" ref="BR6:BZ6" si="8">IF(BR7="",NA(),BR7)</f>
        <v>32.89</v>
      </c>
      <c r="BS6" s="35">
        <f t="shared" si="8"/>
        <v>33.31</v>
      </c>
      <c r="BT6" s="35">
        <f t="shared" si="8"/>
        <v>33.07</v>
      </c>
      <c r="BU6" s="35">
        <f t="shared" si="8"/>
        <v>35.090000000000003</v>
      </c>
      <c r="BV6" s="35">
        <f t="shared" si="8"/>
        <v>46.53</v>
      </c>
      <c r="BW6" s="35">
        <f t="shared" si="8"/>
        <v>52.27</v>
      </c>
      <c r="BX6" s="35">
        <f t="shared" si="8"/>
        <v>52.55</v>
      </c>
      <c r="BY6" s="35">
        <f t="shared" si="8"/>
        <v>52.23</v>
      </c>
      <c r="BZ6" s="35">
        <f t="shared" si="8"/>
        <v>50.06</v>
      </c>
      <c r="CA6" s="34" t="str">
        <f>IF(CA7="","",IF(CA7="-","【-】","【"&amp;SUBSTITUTE(TEXT(CA7,"#,##0.00"),"-","△")&amp;"】"))</f>
        <v>【49.71】</v>
      </c>
      <c r="CB6" s="35">
        <f>IF(CB7="",NA(),CB7)</f>
        <v>543.55999999999995</v>
      </c>
      <c r="CC6" s="35">
        <f t="shared" ref="CC6:CK6" si="9">IF(CC7="",NA(),CC7)</f>
        <v>541.11</v>
      </c>
      <c r="CD6" s="35">
        <f t="shared" si="9"/>
        <v>534.42999999999995</v>
      </c>
      <c r="CE6" s="35">
        <f t="shared" si="9"/>
        <v>538.35</v>
      </c>
      <c r="CF6" s="35">
        <f t="shared" si="9"/>
        <v>507.22</v>
      </c>
      <c r="CG6" s="35">
        <f t="shared" si="9"/>
        <v>373.71</v>
      </c>
      <c r="CH6" s="35">
        <f t="shared" si="9"/>
        <v>291.01</v>
      </c>
      <c r="CI6" s="35">
        <f t="shared" si="9"/>
        <v>292.45</v>
      </c>
      <c r="CJ6" s="35">
        <f t="shared" si="9"/>
        <v>294.05</v>
      </c>
      <c r="CK6" s="35">
        <f t="shared" si="9"/>
        <v>309.22000000000003</v>
      </c>
      <c r="CL6" s="34" t="str">
        <f>IF(CL7="","",IF(CL7="-","【-】","【"&amp;SUBSTITUTE(TEXT(CL7,"#,##0.00"),"-","△")&amp;"】"))</f>
        <v>【317.18】</v>
      </c>
      <c r="CM6" s="35">
        <f>IF(CM7="",NA(),CM7)</f>
        <v>45.6</v>
      </c>
      <c r="CN6" s="35">
        <f t="shared" ref="CN6:CV6" si="10">IF(CN7="",NA(),CN7)</f>
        <v>44.88</v>
      </c>
      <c r="CO6" s="35">
        <f t="shared" si="10"/>
        <v>42.86</v>
      </c>
      <c r="CP6" s="35">
        <f t="shared" si="10"/>
        <v>40.74</v>
      </c>
      <c r="CQ6" s="35">
        <f t="shared" si="10"/>
        <v>42.34</v>
      </c>
      <c r="CR6" s="35">
        <f t="shared" si="10"/>
        <v>44.84</v>
      </c>
      <c r="CS6" s="35">
        <f t="shared" si="10"/>
        <v>132.99</v>
      </c>
      <c r="CT6" s="35">
        <f t="shared" si="10"/>
        <v>51.71</v>
      </c>
      <c r="CU6" s="35">
        <f t="shared" si="10"/>
        <v>50.56</v>
      </c>
      <c r="CV6" s="35">
        <f t="shared" si="10"/>
        <v>47.35</v>
      </c>
      <c r="CW6" s="34" t="str">
        <f>IF(CW7="","",IF(CW7="-","【-】","【"&amp;SUBSTITUTE(TEXT(CW7,"#,##0.00"),"-","△")&amp;"】"))</f>
        <v>【47.67】</v>
      </c>
      <c r="CX6" s="35">
        <f>IF(CX7="",NA(),CX7)</f>
        <v>49.17</v>
      </c>
      <c r="CY6" s="35">
        <f t="shared" ref="CY6:DG6" si="11">IF(CY7="",NA(),CY7)</f>
        <v>52.6</v>
      </c>
      <c r="CZ6" s="35">
        <f t="shared" si="11"/>
        <v>58.9</v>
      </c>
      <c r="DA6" s="35">
        <f t="shared" si="11"/>
        <v>56.6</v>
      </c>
      <c r="DB6" s="35">
        <f t="shared" si="11"/>
        <v>61.74</v>
      </c>
      <c r="DC6" s="35">
        <f t="shared" si="11"/>
        <v>67.86</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14869</v>
      </c>
      <c r="D7" s="37">
        <v>47</v>
      </c>
      <c r="E7" s="37">
        <v>18</v>
      </c>
      <c r="F7" s="37">
        <v>1</v>
      </c>
      <c r="G7" s="37">
        <v>0</v>
      </c>
      <c r="H7" s="37" t="s">
        <v>98</v>
      </c>
      <c r="I7" s="37" t="s">
        <v>99</v>
      </c>
      <c r="J7" s="37" t="s">
        <v>100</v>
      </c>
      <c r="K7" s="37" t="s">
        <v>101</v>
      </c>
      <c r="L7" s="37" t="s">
        <v>102</v>
      </c>
      <c r="M7" s="37" t="s">
        <v>103</v>
      </c>
      <c r="N7" s="38" t="s">
        <v>104</v>
      </c>
      <c r="O7" s="38" t="s">
        <v>105</v>
      </c>
      <c r="P7" s="38">
        <v>17.66</v>
      </c>
      <c r="Q7" s="38">
        <v>100</v>
      </c>
      <c r="R7" s="38">
        <v>3560</v>
      </c>
      <c r="S7" s="38">
        <v>2626</v>
      </c>
      <c r="T7" s="38">
        <v>590.79999999999995</v>
      </c>
      <c r="U7" s="38">
        <v>4.4400000000000004</v>
      </c>
      <c r="V7" s="38">
        <v>460</v>
      </c>
      <c r="W7" s="38">
        <v>589.86</v>
      </c>
      <c r="X7" s="38">
        <v>0.78</v>
      </c>
      <c r="Y7" s="38">
        <v>67.39</v>
      </c>
      <c r="Z7" s="38">
        <v>67.22</v>
      </c>
      <c r="AA7" s="38">
        <v>69.41</v>
      </c>
      <c r="AB7" s="38">
        <v>73.790000000000006</v>
      </c>
      <c r="AC7" s="38">
        <v>79.12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964.39</v>
      </c>
      <c r="BG7" s="38">
        <v>862.24</v>
      </c>
      <c r="BH7" s="38">
        <v>1352.11</v>
      </c>
      <c r="BI7" s="38">
        <v>1293.82</v>
      </c>
      <c r="BJ7" s="38">
        <v>1182.3900000000001</v>
      </c>
      <c r="BK7" s="38">
        <v>492.59</v>
      </c>
      <c r="BL7" s="38">
        <v>566.35</v>
      </c>
      <c r="BM7" s="38">
        <v>888.8</v>
      </c>
      <c r="BN7" s="38">
        <v>855.65</v>
      </c>
      <c r="BO7" s="38">
        <v>862.99</v>
      </c>
      <c r="BP7" s="38">
        <v>862.82</v>
      </c>
      <c r="BQ7" s="38">
        <v>32.74</v>
      </c>
      <c r="BR7" s="38">
        <v>32.89</v>
      </c>
      <c r="BS7" s="38">
        <v>33.31</v>
      </c>
      <c r="BT7" s="38">
        <v>33.07</v>
      </c>
      <c r="BU7" s="38">
        <v>35.090000000000003</v>
      </c>
      <c r="BV7" s="38">
        <v>46.53</v>
      </c>
      <c r="BW7" s="38">
        <v>52.27</v>
      </c>
      <c r="BX7" s="38">
        <v>52.55</v>
      </c>
      <c r="BY7" s="38">
        <v>52.23</v>
      </c>
      <c r="BZ7" s="38">
        <v>50.06</v>
      </c>
      <c r="CA7" s="38">
        <v>49.71</v>
      </c>
      <c r="CB7" s="38">
        <v>543.55999999999995</v>
      </c>
      <c r="CC7" s="38">
        <v>541.11</v>
      </c>
      <c r="CD7" s="38">
        <v>534.42999999999995</v>
      </c>
      <c r="CE7" s="38">
        <v>538.35</v>
      </c>
      <c r="CF7" s="38">
        <v>507.22</v>
      </c>
      <c r="CG7" s="38">
        <v>373.71</v>
      </c>
      <c r="CH7" s="38">
        <v>291.01</v>
      </c>
      <c r="CI7" s="38">
        <v>292.45</v>
      </c>
      <c r="CJ7" s="38">
        <v>294.05</v>
      </c>
      <c r="CK7" s="38">
        <v>309.22000000000003</v>
      </c>
      <c r="CL7" s="38">
        <v>317.18</v>
      </c>
      <c r="CM7" s="38">
        <v>45.6</v>
      </c>
      <c r="CN7" s="38">
        <v>44.88</v>
      </c>
      <c r="CO7" s="38">
        <v>42.86</v>
      </c>
      <c r="CP7" s="38">
        <v>40.74</v>
      </c>
      <c r="CQ7" s="38">
        <v>42.34</v>
      </c>
      <c r="CR7" s="38">
        <v>44.84</v>
      </c>
      <c r="CS7" s="38">
        <v>132.99</v>
      </c>
      <c r="CT7" s="38">
        <v>51.71</v>
      </c>
      <c r="CU7" s="38">
        <v>50.56</v>
      </c>
      <c r="CV7" s="38">
        <v>47.35</v>
      </c>
      <c r="CW7" s="38">
        <v>47.67</v>
      </c>
      <c r="CX7" s="38">
        <v>49.17</v>
      </c>
      <c r="CY7" s="38">
        <v>52.6</v>
      </c>
      <c r="CZ7" s="38">
        <v>58.9</v>
      </c>
      <c r="DA7" s="38">
        <v>56.6</v>
      </c>
      <c r="DB7" s="38">
        <v>61.74</v>
      </c>
      <c r="DC7" s="38">
        <v>67.86</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cp:lastPrinted>2021-01-19T04:47:19Z</cp:lastPrinted>
  <dcterms:created xsi:type="dcterms:W3CDTF">2020-12-04T03:19:50Z</dcterms:created>
  <dcterms:modified xsi:type="dcterms:W3CDTF">2021-01-19T04:51:20Z</dcterms:modified>
  <cp:category/>
</cp:coreProperties>
</file>